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firstSheet="6" activeTab="10"/>
  </bookViews>
  <sheets>
    <sheet name="Sensitivity first iteration" sheetId="1" r:id="rId1"/>
    <sheet name="Sensitivity second iteration" sheetId="2" r:id="rId2"/>
    <sheet name="Sensitivity iteration 3" sheetId="3" r:id="rId3"/>
    <sheet name="Sensitivity iteration 4" sheetId="4" r:id="rId4"/>
    <sheet name="Sensitivity iteration 5" sheetId="5" r:id="rId5"/>
    <sheet name="Sensitivity iteration 6" sheetId="6" r:id="rId6"/>
    <sheet name="Sensitivity iteration 7" sheetId="7" r:id="rId7"/>
    <sheet name="Sensitivity Report 1" sheetId="8" r:id="rId8"/>
    <sheet name="sensitivity" sheetId="9" r:id="rId9"/>
    <sheet name="MMlimit" sheetId="10" r:id="rId10"/>
    <sheet name="original" sheetId="11" r:id="rId11"/>
    <sheet name="Sheet2" sheetId="12" r:id="rId12"/>
    <sheet name="Sheet3" sheetId="13" r:id="rId13"/>
  </sheets>
  <definedNames>
    <definedName name="solver_adj" localSheetId="9" hidden="1">'MMlimit'!$B$36:$G$38</definedName>
    <definedName name="solver_adj" localSheetId="10" hidden="1">'original'!$B$36:$G$38</definedName>
    <definedName name="solver_adj" localSheetId="8" hidden="1">'sensitivity'!$B$36:$G$38</definedName>
    <definedName name="solver_cvg" localSheetId="9" hidden="1">0.0001</definedName>
    <definedName name="solver_cvg" localSheetId="10" hidden="1">0.0001</definedName>
    <definedName name="solver_cvg" localSheetId="8" hidden="1">0.0001</definedName>
    <definedName name="solver_drv" localSheetId="9" hidden="1">1</definedName>
    <definedName name="solver_drv" localSheetId="10" hidden="1">1</definedName>
    <definedName name="solver_drv" localSheetId="8" hidden="1">1</definedName>
    <definedName name="solver_est" localSheetId="9" hidden="1">1</definedName>
    <definedName name="solver_est" localSheetId="10" hidden="1">1</definedName>
    <definedName name="solver_est" localSheetId="8" hidden="1">1</definedName>
    <definedName name="solver_itr" localSheetId="9" hidden="1">100</definedName>
    <definedName name="solver_itr" localSheetId="10" hidden="1">100</definedName>
    <definedName name="solver_itr" localSheetId="8" hidden="1">100</definedName>
    <definedName name="solver_lhs1" localSheetId="9" hidden="1">'MMlimit'!$B$47:$D$55</definedName>
    <definedName name="solver_lhs1" localSheetId="10" hidden="1">'original'!$B$47:$D$55</definedName>
    <definedName name="solver_lhs1" localSheetId="8" hidden="1">'sensitivity'!$B$47:$D$55</definedName>
    <definedName name="solver_lhs2" localSheetId="9" hidden="1">'MMlimit'!$E$40</definedName>
    <definedName name="solver_lhs2" localSheetId="8" hidden="1">'sensitivity'!$E$40</definedName>
    <definedName name="solver_lin" localSheetId="9" hidden="1">1</definedName>
    <definedName name="solver_lin" localSheetId="10" hidden="1">1</definedName>
    <definedName name="solver_lin" localSheetId="8" hidden="1">1</definedName>
    <definedName name="solver_neg" localSheetId="9" hidden="1">1</definedName>
    <definedName name="solver_neg" localSheetId="10" hidden="1">1</definedName>
    <definedName name="solver_neg" localSheetId="8" hidden="1">1</definedName>
    <definedName name="solver_num" localSheetId="9" hidden="1">2</definedName>
    <definedName name="solver_num" localSheetId="10" hidden="1">1</definedName>
    <definedName name="solver_num" localSheetId="8" hidden="1">2</definedName>
    <definedName name="solver_nwt" localSheetId="9" hidden="1">1</definedName>
    <definedName name="solver_nwt" localSheetId="10" hidden="1">1</definedName>
    <definedName name="solver_nwt" localSheetId="8" hidden="1">1</definedName>
    <definedName name="solver_opt" localSheetId="9" hidden="1">'MMlimit'!$G$47</definedName>
    <definedName name="solver_opt" localSheetId="10" hidden="1">'original'!$G$47</definedName>
    <definedName name="solver_opt" localSheetId="8" hidden="1">'sensitivity'!$G$47</definedName>
    <definedName name="solver_pre" localSheetId="9" hidden="1">0.000001</definedName>
    <definedName name="solver_pre" localSheetId="10" hidden="1">0.000001</definedName>
    <definedName name="solver_pre" localSheetId="8" hidden="1">0.000001</definedName>
    <definedName name="solver_rel1" localSheetId="9" hidden="1">3</definedName>
    <definedName name="solver_rel1" localSheetId="10" hidden="1">3</definedName>
    <definedName name="solver_rel1" localSheetId="8" hidden="1">3</definedName>
    <definedName name="solver_rel2" localSheetId="9" hidden="1">1</definedName>
    <definedName name="solver_rel2" localSheetId="8" hidden="1">1</definedName>
    <definedName name="solver_rhs1" localSheetId="9" hidden="1">'MMlimit'!$G$19:$I$27</definedName>
    <definedName name="solver_rhs1" localSheetId="10" hidden="1">'original'!$G$19:$I$27</definedName>
    <definedName name="solver_rhs1" localSheetId="8" hidden="1">'sensitivity'!$G$19:$I$27</definedName>
    <definedName name="solver_rhs2" localSheetId="9" hidden="1">'MMlimit'!$G$29</definedName>
    <definedName name="solver_rhs2" localSheetId="8" hidden="1">'sensitivity'!$G$29</definedName>
    <definedName name="solver_scl" localSheetId="9" hidden="1">2</definedName>
    <definedName name="solver_scl" localSheetId="10" hidden="1">2</definedName>
    <definedName name="solver_scl" localSheetId="8" hidden="1">2</definedName>
    <definedName name="solver_sho" localSheetId="9" hidden="1">2</definedName>
    <definedName name="solver_sho" localSheetId="10" hidden="1">2</definedName>
    <definedName name="solver_sho" localSheetId="8" hidden="1">2</definedName>
    <definedName name="solver_tim" localSheetId="9" hidden="1">100</definedName>
    <definedName name="solver_tim" localSheetId="10" hidden="1">100</definedName>
    <definedName name="solver_tim" localSheetId="8" hidden="1">100</definedName>
    <definedName name="solver_tol" localSheetId="9" hidden="1">0.05</definedName>
    <definedName name="solver_tol" localSheetId="10" hidden="1">0.05</definedName>
    <definedName name="solver_tol" localSheetId="8" hidden="1">0.05</definedName>
    <definedName name="solver_typ" localSheetId="9" hidden="1">2</definedName>
    <definedName name="solver_typ" localSheetId="10" hidden="1">2</definedName>
    <definedName name="solver_typ" localSheetId="8" hidden="1">2</definedName>
    <definedName name="solver_val" localSheetId="9" hidden="1">0</definedName>
    <definedName name="solver_val" localSheetId="10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<sst xmlns="http://schemas.openxmlformats.org/spreadsheetml/2006/main" count="1199" uniqueCount="158">
  <si>
    <t>Nutrient Makeup and Cost/ ton</t>
  </si>
  <si>
    <t>Corn</t>
  </si>
  <si>
    <t>Barley</t>
  </si>
  <si>
    <t>Soyameal</t>
  </si>
  <si>
    <t>Meat Meal</t>
  </si>
  <si>
    <t>Lime</t>
  </si>
  <si>
    <t>Dical</t>
  </si>
  <si>
    <t>ME Poultry</t>
  </si>
  <si>
    <t>ME Swine</t>
  </si>
  <si>
    <t>Protein</t>
  </si>
  <si>
    <t>Calcium</t>
  </si>
  <si>
    <t>Phosphates</t>
  </si>
  <si>
    <t>Lysine</t>
  </si>
  <si>
    <t>Methionine</t>
  </si>
  <si>
    <t>Meth&amp;Cystine</t>
  </si>
  <si>
    <t>Tryptophane</t>
  </si>
  <si>
    <t>Cost</t>
  </si>
  <si>
    <t>Product Nutrient Requirement/ton</t>
  </si>
  <si>
    <t xml:space="preserve"> Pig Grower</t>
  </si>
  <si>
    <t>Pig Supplement</t>
  </si>
  <si>
    <t>Cage Layer</t>
  </si>
  <si>
    <t>Demand (tons)</t>
  </si>
  <si>
    <t>Total Nutrient Requirement</t>
  </si>
  <si>
    <t>Decision Variables</t>
  </si>
  <si>
    <t>Total</t>
  </si>
  <si>
    <t>Model output</t>
  </si>
  <si>
    <t>Total Cost</t>
  </si>
  <si>
    <t>Filler</t>
  </si>
  <si>
    <t>Limit of MM (ton)</t>
  </si>
  <si>
    <t>Difference in cost</t>
  </si>
  <si>
    <t>Microsoft Excel 11.0 Sensitivity Report</t>
  </si>
  <si>
    <t>Worksheet: [NEFeed Model.xls]sensitivity</t>
  </si>
  <si>
    <t>Report Created: 3/29/2007 9:07:57 AM</t>
  </si>
  <si>
    <t>Adjustable Cells</t>
  </si>
  <si>
    <t>Cell</t>
  </si>
  <si>
    <t>Name</t>
  </si>
  <si>
    <t>Final</t>
  </si>
  <si>
    <t>Value</t>
  </si>
  <si>
    <t>Reduced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</si>
  <si>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</si>
  <si>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</si>
  <si>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</si>
  <si>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</si>
  <si>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</si>
  <si>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</si>
  <si>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</si>
  <si>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</si>
  <si>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</si>
  <si>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</si>
  <si>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$B$36</t>
  </si>
  <si>
    <t xml:space="preserve"> Pig Grower Corn</t>
  </si>
  <si>
    <t>$C$36</t>
  </si>
  <si>
    <t xml:space="preserve"> Pig Grower Barley</t>
  </si>
  <si>
    <t>$D$36</t>
  </si>
  <si>
    <t xml:space="preserve"> Pig Grower Soyameal</t>
  </si>
  <si>
    <t>$E$36</t>
  </si>
  <si>
    <t xml:space="preserve"> Pig Grower Meat Meal</t>
  </si>
  <si>
    <t>$F$36</t>
  </si>
  <si>
    <t xml:space="preserve"> Pig Grower Lime</t>
  </si>
  <si>
    <t>$G$36</t>
  </si>
  <si>
    <t xml:space="preserve"> Pig Grower Dical</t>
  </si>
  <si>
    <t>$B$37</t>
  </si>
  <si>
    <t>Pig Supplement Corn</t>
  </si>
  <si>
    <t>$C$37</t>
  </si>
  <si>
    <t>Pig Supplement Barley</t>
  </si>
  <si>
    <t>$D$37</t>
  </si>
  <si>
    <t>Pig Supplement Soyameal</t>
  </si>
  <si>
    <t>$E$37</t>
  </si>
  <si>
    <t>Pig Supplement Meat Meal</t>
  </si>
  <si>
    <t>$F$37</t>
  </si>
  <si>
    <t>Pig Supplement Lime</t>
  </si>
  <si>
    <t>$G$37</t>
  </si>
  <si>
    <t>Pig Supplement Dical</t>
  </si>
  <si>
    <t>$B$38</t>
  </si>
  <si>
    <t>Cage Layer Corn</t>
  </si>
  <si>
    <t>$C$38</t>
  </si>
  <si>
    <t>Cage Layer Barley</t>
  </si>
  <si>
    <t>$D$38</t>
  </si>
  <si>
    <t>Cage Layer Soyameal</t>
  </si>
  <si>
    <t>$E$38</t>
  </si>
  <si>
    <t>Cage Layer Meat Meal</t>
  </si>
  <si>
    <t>$F$38</t>
  </si>
  <si>
    <t>Cage Layer Lime</t>
  </si>
  <si>
    <t>$G$38</t>
  </si>
  <si>
    <t>Cage Layer Dical</t>
  </si>
  <si>
    <t>$B$47</t>
  </si>
  <si>
    <t>ME Poultry  Pig Grower</t>
  </si>
  <si>
    <t>$C$47</t>
  </si>
  <si>
    <t>ME Poultry Pig Supplement</t>
  </si>
  <si>
    <t>$D$47</t>
  </si>
  <si>
    <t>ME Poultry Cage Layer</t>
  </si>
  <si>
    <t>$B$48</t>
  </si>
  <si>
    <t>ME Swine  Pig Grower</t>
  </si>
  <si>
    <t>$C$48</t>
  </si>
  <si>
    <t>ME Swine Pig Supplement</t>
  </si>
  <si>
    <t>$D$48</t>
  </si>
  <si>
    <t>ME Swine Cage Layer</t>
  </si>
  <si>
    <t>$B$49</t>
  </si>
  <si>
    <t>Protein  Pig Grower</t>
  </si>
  <si>
    <t>$C$49</t>
  </si>
  <si>
    <t>Protein Pig Supplement</t>
  </si>
  <si>
    <t>$D$49</t>
  </si>
  <si>
    <t>Protein Cage Layer</t>
  </si>
  <si>
    <t>$B$50</t>
  </si>
  <si>
    <t>Calcium  Pig Grower</t>
  </si>
  <si>
    <t>$C$50</t>
  </si>
  <si>
    <t>Calcium Pig Supplement</t>
  </si>
  <si>
    <t>$D$50</t>
  </si>
  <si>
    <t>Calcium Cage Layer</t>
  </si>
  <si>
    <t>$B$51</t>
  </si>
  <si>
    <t>Phosphates  Pig Grower</t>
  </si>
  <si>
    <t>$C$51</t>
  </si>
  <si>
    <t>Phosphates Pig Supplement</t>
  </si>
  <si>
    <t>$D$51</t>
  </si>
  <si>
    <t>Phosphates Cage Layer</t>
  </si>
  <si>
    <t>$B$52</t>
  </si>
  <si>
    <t>Lysine  Pig Grower</t>
  </si>
  <si>
    <t>$C$52</t>
  </si>
  <si>
    <t>Lysine Pig Supplement</t>
  </si>
  <si>
    <t>$D$52</t>
  </si>
  <si>
    <t>Lysine Cage Layer</t>
  </si>
  <si>
    <t>$B$53</t>
  </si>
  <si>
    <t>Methionine  Pig Grower</t>
  </si>
  <si>
    <t>$C$53</t>
  </si>
  <si>
    <t>Methionine Pig Supplement</t>
  </si>
  <si>
    <t>$D$53</t>
  </si>
  <si>
    <t>Methionine Cage Layer</t>
  </si>
  <si>
    <t>$B$54</t>
  </si>
  <si>
    <t>Meth&amp;Cystine  Pig Grower</t>
  </si>
  <si>
    <t>$C$54</t>
  </si>
  <si>
    <t>Meth&amp;Cystine Pig Supplement</t>
  </si>
  <si>
    <t>$D$54</t>
  </si>
  <si>
    <t>Meth&amp;Cystine Cage Layer</t>
  </si>
  <si>
    <t>$B$55</t>
  </si>
  <si>
    <t>Tryptophane  Pig Grower</t>
  </si>
  <si>
    <t>$C$55</t>
  </si>
  <si>
    <t>Tryptophane Pig Supplement</t>
  </si>
  <si>
    <t>$D$55</t>
  </si>
  <si>
    <t>Tryptophane Cage Layer</t>
  </si>
  <si>
    <t>$E$40</t>
  </si>
  <si>
    <t>Total Meat Meal</t>
  </si>
  <si>
    <t>iteration</t>
  </si>
  <si>
    <t>increase limit</t>
  </si>
  <si>
    <t>new RHS</t>
  </si>
  <si>
    <t>Value per unit</t>
  </si>
  <si>
    <t>Maximum</t>
  </si>
  <si>
    <t>Meat Meal Spot Market Analysis</t>
  </si>
  <si>
    <t>Price/ton</t>
  </si>
  <si>
    <t>Report Created: 3/29/2007 9:20:22 AM</t>
  </si>
  <si>
    <t>Report Created: 3/29/2007 9:26:36 AM</t>
  </si>
  <si>
    <t>Report Created: 3/29/2007 9:30:21 AM</t>
  </si>
  <si>
    <t>Report Created: 3/29/2007 9:32:30 AM</t>
  </si>
  <si>
    <t>Report Created: 3/29/2007 9:34:25 AM</t>
  </si>
  <si>
    <t>Report Created: 3/29/2007 9:35:40 AM</t>
  </si>
  <si>
    <t>Shadow Price</t>
  </si>
  <si>
    <t>Report Created: 3/29/2007 9:37:32 AM</t>
  </si>
  <si>
    <t>Amount</t>
  </si>
  <si>
    <t>average price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</si>
</sst>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left"/>
    </xf>
    <xf numFmtId="1" fontId="0" fillId="0" borderId="0" xfId="0" applyNumberFormat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71" fontId="0" fillId="4" borderId="0" xfId="15" applyNumberFormat="1" applyFill="1" applyAlignment="1">
      <alignment horizontal="center"/>
    </xf>
    <xf numFmtId="1" fontId="0" fillId="5" borderId="1" xfId="0" applyNumberFormat="1" applyFill="1" applyBorder="1" applyAlignment="1">
      <alignment horizontal="center"/>
    </xf>
    <xf numFmtId="171" fontId="0" fillId="4" borderId="0" xfId="15" applyNumberFormat="1" applyFill="1" applyAlignment="1">
      <alignment horizontal="center"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0" fillId="0" borderId="2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40">
      <selection activeCell="D66" sqref="D66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7.00390625" style="0" bestFit="1" customWidth="1"/>
    <col min="4" max="4" width="8.00390625" style="0" bestFit="1" customWidth="1"/>
    <col min="5" max="5" width="9.00390625" style="0" bestFit="1" customWidth="1"/>
    <col min="6" max="8" width="12.00390625" style="0" bestFit="1" customWidth="1"/>
  </cols>
  <sheetData>
    <row r="1" ht="12.75">
      <c r="A1" s="12" t="s">
        <v>30</v>
      </c>
    </row>
    <row r="2" ht="12.75">
      <c r="A2" s="12" t="s">
        <v>31</v>
      </c>
    </row>
    <row r="3" ht="12.75">
      <c r="A3" s="12" t="s">
        <v>32</v>
      </c>
    </row>
    <row r="6" ht="13.5" thickBot="1">
      <c r="A6" t="s">
        <v>33</v>
      </c>
    </row>
    <row r="7" spans="2:8" ht="12.75">
      <c r="B7" s="15"/>
      <c r="C7" s="15"/>
      <c r="D7" s="15" t="s">
        <v>36</v>
      </c>
      <c r="E7" s="15" t="s">
        <v>38</v>
      </c>
      <c r="F7" s="15" t="s">
        <v>39</v>
      </c>
      <c r="G7" s="15" t="s">
        <v>41</v>
      </c>
      <c r="H7" s="15" t="s">
        <v>41</v>
      </c>
    </row>
    <row r="8" spans="2:8" ht="13.5" thickBot="1">
      <c r="B8" s="16" t="s">
        <v>34</v>
      </c>
      <c r="C8" s="16" t="s">
        <v>35</v>
      </c>
      <c r="D8" s="16" t="s">
        <v>37</v>
      </c>
      <c r="E8" s="16" t="s">
        <v>16</v>
      </c>
      <c r="F8" s="16" t="s">
        <v>40</v>
      </c>
      <c r="G8" s="16" t="s">
        <v>42</v>
      </c>
      <c r="H8" s="16" t="s">
        <v>43</v>
      </c>
    </row>
    <row r="9" spans="2:8" ht="12.75">
      <c r="B9" s="13" t="s">
        <v>49</v>
      </c>
      <c r="C9" s="13" t="s">
        <v>50</v>
      </c>
      <c r="D9" s="17">
        <v>284.58661439930165</v>
      </c>
      <c r="E9" s="17">
        <v>0</v>
      </c>
      <c r="F9" s="13">
        <v>126.99999999980027</v>
      </c>
      <c r="G9" s="13">
        <v>28.501879703439435</v>
      </c>
      <c r="H9" s="13">
        <v>31.591470079130403</v>
      </c>
    </row>
    <row r="10" spans="2:8" ht="12.75">
      <c r="B10" s="13" t="s">
        <v>51</v>
      </c>
      <c r="C10" s="13" t="s">
        <v>52</v>
      </c>
      <c r="D10" s="17">
        <v>0</v>
      </c>
      <c r="E10" s="17">
        <v>22.707581687507606</v>
      </c>
      <c r="F10" s="13">
        <v>144.99999998952262</v>
      </c>
      <c r="G10" s="13">
        <v>1E+30</v>
      </c>
      <c r="H10" s="13">
        <v>22.707581687507606</v>
      </c>
    </row>
    <row r="11" spans="2:8" ht="12.75">
      <c r="B11" s="13" t="s">
        <v>53</v>
      </c>
      <c r="C11" s="13" t="s">
        <v>54</v>
      </c>
      <c r="D11" s="17">
        <v>72.81191022161316</v>
      </c>
      <c r="E11" s="17">
        <v>0</v>
      </c>
      <c r="F11" s="13">
        <v>313.999999995713</v>
      </c>
      <c r="G11" s="13">
        <v>11.690354324374338</v>
      </c>
      <c r="H11" s="13">
        <v>173.26227395043668</v>
      </c>
    </row>
    <row r="12" spans="2:8" ht="12.75">
      <c r="B12" s="13" t="s">
        <v>55</v>
      </c>
      <c r="C12" s="13" t="s">
        <v>56</v>
      </c>
      <c r="D12" s="17">
        <v>0</v>
      </c>
      <c r="E12" s="17">
        <v>13.170237781747371</v>
      </c>
      <c r="F12" s="13">
        <v>339.00000009452924</v>
      </c>
      <c r="G12" s="13">
        <v>1E+30</v>
      </c>
      <c r="H12" s="13">
        <v>13.170237781747371</v>
      </c>
    </row>
    <row r="13" spans="2:8" ht="12.75">
      <c r="B13" s="13" t="s">
        <v>57</v>
      </c>
      <c r="C13" s="13" t="s">
        <v>58</v>
      </c>
      <c r="D13" s="17">
        <v>4.768635340603138</v>
      </c>
      <c r="E13" s="17">
        <v>0</v>
      </c>
      <c r="F13" s="13">
        <v>24.999999957960952</v>
      </c>
      <c r="G13" s="13">
        <v>76.3112515938015</v>
      </c>
      <c r="H13" s="13">
        <v>24.999999957960956</v>
      </c>
    </row>
    <row r="14" spans="2:8" ht="12.75">
      <c r="B14" s="13" t="s">
        <v>59</v>
      </c>
      <c r="C14" s="13" t="s">
        <v>60</v>
      </c>
      <c r="D14" s="17">
        <v>5.241691900727734</v>
      </c>
      <c r="E14" s="17">
        <v>0</v>
      </c>
      <c r="F14" s="13">
        <v>405.00000001420733</v>
      </c>
      <c r="G14" s="13">
        <v>82.32911337120937</v>
      </c>
      <c r="H14" s="13">
        <v>394.42307695508447</v>
      </c>
    </row>
    <row r="15" spans="2:8" ht="12.75">
      <c r="B15" s="13" t="s">
        <v>61</v>
      </c>
      <c r="C15" s="13" t="s">
        <v>62</v>
      </c>
      <c r="D15" s="17">
        <v>0</v>
      </c>
      <c r="E15" s="17">
        <v>31.59146970089686</v>
      </c>
      <c r="F15" s="13">
        <v>126.99999992037192</v>
      </c>
      <c r="G15" s="13">
        <v>1E+30</v>
      </c>
      <c r="H15" s="13">
        <v>31.59146970089686</v>
      </c>
    </row>
    <row r="16" spans="2:8" ht="12.75">
      <c r="B16" s="13" t="s">
        <v>63</v>
      </c>
      <c r="C16" s="13" t="s">
        <v>64</v>
      </c>
      <c r="D16" s="17">
        <v>0</v>
      </c>
      <c r="E16" s="17">
        <v>47.87665451820051</v>
      </c>
      <c r="F16" s="13">
        <v>145.00000019324943</v>
      </c>
      <c r="G16" s="13">
        <v>1E+30</v>
      </c>
      <c r="H16" s="13">
        <v>47.87665451820051</v>
      </c>
    </row>
    <row r="17" spans="2:8" ht="12.75">
      <c r="B17" s="13" t="s">
        <v>65</v>
      </c>
      <c r="C17" s="13" t="s">
        <v>66</v>
      </c>
      <c r="D17" s="17">
        <v>56.52840653437525</v>
      </c>
      <c r="E17" s="17">
        <v>0</v>
      </c>
      <c r="F17" s="13">
        <v>313.99999999554274</v>
      </c>
      <c r="G17" s="13">
        <v>11.690354181087603</v>
      </c>
      <c r="H17" s="13">
        <v>14.294240565133075</v>
      </c>
    </row>
    <row r="18" spans="2:8" ht="12.75">
      <c r="B18" s="13" t="s">
        <v>67</v>
      </c>
      <c r="C18" s="13" t="s">
        <v>68</v>
      </c>
      <c r="D18" s="17">
        <v>40.550591821930006</v>
      </c>
      <c r="E18" s="17">
        <v>0</v>
      </c>
      <c r="F18" s="13">
        <v>338.99999999869567</v>
      </c>
      <c r="G18" s="13">
        <v>15.032579437325428</v>
      </c>
      <c r="H18" s="13">
        <v>13.170237620791953</v>
      </c>
    </row>
    <row r="19" spans="2:8" ht="12.75">
      <c r="B19" s="13" t="s">
        <v>69</v>
      </c>
      <c r="C19" s="13" t="s">
        <v>70</v>
      </c>
      <c r="D19" s="17">
        <v>4.428586262086415</v>
      </c>
      <c r="E19" s="17">
        <v>0</v>
      </c>
      <c r="F19" s="13">
        <v>24.99999998268197</v>
      </c>
      <c r="G19" s="13">
        <v>76.31125065306449</v>
      </c>
      <c r="H19" s="13">
        <v>24.99999998268197</v>
      </c>
    </row>
    <row r="20" spans="2:8" ht="12.75">
      <c r="B20" s="13" t="s">
        <v>71</v>
      </c>
      <c r="C20" s="13" t="s">
        <v>72</v>
      </c>
      <c r="D20" s="17">
        <v>4.665810493672499</v>
      </c>
      <c r="E20" s="17">
        <v>0</v>
      </c>
      <c r="F20" s="13">
        <v>405.0000000368738</v>
      </c>
      <c r="G20" s="13">
        <v>82.32911236937349</v>
      </c>
      <c r="H20" s="13">
        <v>95.8256583066426</v>
      </c>
    </row>
    <row r="21" spans="2:8" ht="12.75">
      <c r="B21" s="13" t="s">
        <v>73</v>
      </c>
      <c r="C21" s="13" t="s">
        <v>74</v>
      </c>
      <c r="D21" s="17">
        <v>360.7326418321804</v>
      </c>
      <c r="E21" s="17">
        <v>0</v>
      </c>
      <c r="F21" s="13">
        <v>126.99999999941922</v>
      </c>
      <c r="G21" s="13">
        <v>31.944976237807882</v>
      </c>
      <c r="H21" s="13">
        <v>67.65014169062421</v>
      </c>
    </row>
    <row r="22" spans="2:8" ht="12.75">
      <c r="B22" s="13" t="s">
        <v>75</v>
      </c>
      <c r="C22" s="13" t="s">
        <v>76</v>
      </c>
      <c r="D22" s="17">
        <v>0</v>
      </c>
      <c r="E22" s="17">
        <v>24.570857906638658</v>
      </c>
      <c r="F22" s="13">
        <v>144.99999998952262</v>
      </c>
      <c r="G22" s="13">
        <v>1E+30</v>
      </c>
      <c r="H22" s="13">
        <v>24.570857906638658</v>
      </c>
    </row>
    <row r="23" spans="2:8" ht="12.75">
      <c r="B23" s="13" t="s">
        <v>77</v>
      </c>
      <c r="C23" s="13" t="s">
        <v>78</v>
      </c>
      <c r="D23" s="17">
        <v>104.41427974785682</v>
      </c>
      <c r="E23" s="17">
        <v>0</v>
      </c>
      <c r="F23" s="13">
        <v>313.9999999994062</v>
      </c>
      <c r="G23" s="13">
        <v>13.771196890126893</v>
      </c>
      <c r="H23" s="13">
        <v>12.065124027573503</v>
      </c>
    </row>
    <row r="24" spans="2:8" ht="12.75">
      <c r="B24" s="13" t="s">
        <v>79</v>
      </c>
      <c r="C24" s="13" t="s">
        <v>80</v>
      </c>
      <c r="D24" s="17">
        <v>39.44940817807</v>
      </c>
      <c r="E24" s="17">
        <v>0</v>
      </c>
      <c r="F24" s="13">
        <v>339.00000000122253</v>
      </c>
      <c r="G24" s="13">
        <v>13.170237620827123</v>
      </c>
      <c r="H24" s="13">
        <v>15.032579437365571</v>
      </c>
    </row>
    <row r="25" spans="2:8" ht="12.75">
      <c r="B25" s="13" t="s">
        <v>81</v>
      </c>
      <c r="C25" s="13" t="s">
        <v>82</v>
      </c>
      <c r="D25" s="17">
        <v>45.881390118182594</v>
      </c>
      <c r="E25" s="17">
        <v>0</v>
      </c>
      <c r="F25" s="13">
        <v>24.99999999966865</v>
      </c>
      <c r="G25" s="13">
        <v>86.7096351967509</v>
      </c>
      <c r="H25" s="13">
        <v>24.999999999668646</v>
      </c>
    </row>
    <row r="26" spans="2:8" ht="13.5" thickBot="1">
      <c r="B26" s="14" t="s">
        <v>83</v>
      </c>
      <c r="C26" s="14" t="s">
        <v>84</v>
      </c>
      <c r="D26" s="18">
        <v>4.207732685006043</v>
      </c>
      <c r="E26" s="18">
        <v>0</v>
      </c>
      <c r="F26" s="14">
        <v>405.00000005109746</v>
      </c>
      <c r="G26" s="14">
        <v>94.82801673581918</v>
      </c>
      <c r="H26" s="14">
        <v>83.08005414015484</v>
      </c>
    </row>
    <row r="28" ht="13.5" thickBot="1">
      <c r="A28" t="s">
        <v>44</v>
      </c>
    </row>
    <row r="29" spans="2:8" ht="12.75">
      <c r="B29" s="15"/>
      <c r="C29" s="15"/>
      <c r="D29" s="15" t="s">
        <v>36</v>
      </c>
      <c r="E29" s="15" t="s">
        <v>45</v>
      </c>
      <c r="F29" s="15" t="s">
        <v>47</v>
      </c>
      <c r="G29" s="15" t="s">
        <v>41</v>
      </c>
      <c r="H29" s="15" t="s">
        <v>41</v>
      </c>
    </row>
    <row r="30" spans="2:8" ht="13.5" thickBot="1">
      <c r="B30" s="16" t="s">
        <v>34</v>
      </c>
      <c r="C30" s="16" t="s">
        <v>35</v>
      </c>
      <c r="D30" s="16" t="s">
        <v>37</v>
      </c>
      <c r="E30" s="16" t="s">
        <v>46</v>
      </c>
      <c r="F30" s="16" t="s">
        <v>48</v>
      </c>
      <c r="G30" s="16" t="s">
        <v>42</v>
      </c>
      <c r="H30" s="16" t="s">
        <v>43</v>
      </c>
    </row>
    <row r="31" spans="2:8" ht="12.75">
      <c r="B31" s="13" t="s">
        <v>85</v>
      </c>
      <c r="C31" s="13" t="s">
        <v>86</v>
      </c>
      <c r="D31" s="17">
        <v>1180267.2832582372</v>
      </c>
      <c r="E31" s="17">
        <v>0</v>
      </c>
      <c r="F31" s="13">
        <v>0</v>
      </c>
      <c r="G31" s="13">
        <v>1180267.2832582372</v>
      </c>
      <c r="H31" s="13">
        <v>1E+30</v>
      </c>
    </row>
    <row r="32" spans="2:8" ht="12.75">
      <c r="B32" s="13" t="s">
        <v>87</v>
      </c>
      <c r="C32" s="13" t="s">
        <v>88</v>
      </c>
      <c r="D32" s="17">
        <v>223469.24270667852</v>
      </c>
      <c r="E32" s="17">
        <v>0</v>
      </c>
      <c r="F32" s="13">
        <v>0</v>
      </c>
      <c r="G32" s="13">
        <v>223469.24270667855</v>
      </c>
      <c r="H32" s="13">
        <v>1E+30</v>
      </c>
    </row>
    <row r="33" spans="2:8" ht="12.75">
      <c r="B33" s="13" t="s">
        <v>89</v>
      </c>
      <c r="C33" s="13" t="s">
        <v>90</v>
      </c>
      <c r="D33" s="17">
        <v>1605000</v>
      </c>
      <c r="E33" s="17">
        <v>0.02221513721465143</v>
      </c>
      <c r="F33" s="13">
        <v>1605000</v>
      </c>
      <c r="G33" s="13">
        <v>888875.4204864895</v>
      </c>
      <c r="H33" s="13">
        <v>69595.41321577645</v>
      </c>
    </row>
    <row r="34" spans="2:8" ht="12.75">
      <c r="B34" s="13" t="s">
        <v>91</v>
      </c>
      <c r="C34" s="13" t="s">
        <v>92</v>
      </c>
      <c r="D34" s="17">
        <v>1200000</v>
      </c>
      <c r="E34" s="17">
        <v>0.02506894054448737</v>
      </c>
      <c r="F34" s="13">
        <v>1200000</v>
      </c>
      <c r="G34" s="13">
        <v>330233.37004389527</v>
      </c>
      <c r="H34" s="13">
        <v>767975.2066115951</v>
      </c>
    </row>
    <row r="35" spans="2:8" ht="12.75">
      <c r="B35" s="13" t="s">
        <v>93</v>
      </c>
      <c r="C35" s="13" t="s">
        <v>94</v>
      </c>
      <c r="D35" s="17">
        <v>300000</v>
      </c>
      <c r="E35" s="17">
        <v>0.013362170131823073</v>
      </c>
      <c r="F35" s="13">
        <v>300000</v>
      </c>
      <c r="G35" s="13">
        <v>19132.900337642306</v>
      </c>
      <c r="H35" s="13">
        <v>28590.899546140525</v>
      </c>
    </row>
    <row r="36" spans="2:8" ht="12.75">
      <c r="B36" s="13" t="s">
        <v>95</v>
      </c>
      <c r="C36" s="13" t="s">
        <v>96</v>
      </c>
      <c r="D36" s="17">
        <v>1663521.2957855787</v>
      </c>
      <c r="E36" s="17">
        <v>0</v>
      </c>
      <c r="F36" s="13">
        <v>0</v>
      </c>
      <c r="G36" s="13">
        <v>1663521.2957855784</v>
      </c>
      <c r="H36" s="13">
        <v>1E+30</v>
      </c>
    </row>
    <row r="37" spans="2:8" ht="12.75">
      <c r="B37" s="13" t="s">
        <v>97</v>
      </c>
      <c r="C37" s="13" t="s">
        <v>98</v>
      </c>
      <c r="D37" s="17">
        <v>6000</v>
      </c>
      <c r="E37" s="17">
        <v>4.410802047963248</v>
      </c>
      <c r="F37" s="13">
        <v>6000</v>
      </c>
      <c r="G37" s="13">
        <v>10665.710186562366</v>
      </c>
      <c r="H37" s="13">
        <v>603.1417077346088</v>
      </c>
    </row>
    <row r="38" spans="2:8" ht="12.75">
      <c r="B38" s="13" t="s">
        <v>99</v>
      </c>
      <c r="C38" s="13" t="s">
        <v>100</v>
      </c>
      <c r="D38" s="17">
        <v>4800</v>
      </c>
      <c r="E38" s="17">
        <v>5.2537378927359395</v>
      </c>
      <c r="F38" s="13">
        <v>4800</v>
      </c>
      <c r="G38" s="13">
        <v>401.69324602466907</v>
      </c>
      <c r="H38" s="13">
        <v>265.7194767117421</v>
      </c>
    </row>
    <row r="39" spans="2:8" ht="12.75">
      <c r="B39" s="13" t="s">
        <v>101</v>
      </c>
      <c r="C39" s="13" t="s">
        <v>102</v>
      </c>
      <c r="D39" s="17">
        <v>10200</v>
      </c>
      <c r="E39" s="17">
        <v>5.054623548887017</v>
      </c>
      <c r="F39" s="13">
        <v>10200</v>
      </c>
      <c r="G39" s="13">
        <v>7631.339368976061</v>
      </c>
      <c r="H39" s="13">
        <v>128.5223937480232</v>
      </c>
    </row>
    <row r="40" spans="2:8" ht="12.75">
      <c r="B40" s="13" t="s">
        <v>103</v>
      </c>
      <c r="C40" s="13" t="s">
        <v>104</v>
      </c>
      <c r="D40" s="17">
        <v>300</v>
      </c>
      <c r="E40" s="17">
        <v>0.6410256399486631</v>
      </c>
      <c r="F40" s="13">
        <v>300</v>
      </c>
      <c r="G40" s="13">
        <v>1E+30</v>
      </c>
      <c r="H40" s="13">
        <v>185.97677828324782</v>
      </c>
    </row>
    <row r="41" spans="2:8" ht="12.75">
      <c r="B41" s="13" t="s">
        <v>105</v>
      </c>
      <c r="C41" s="13" t="s">
        <v>106</v>
      </c>
      <c r="D41" s="17">
        <v>660</v>
      </c>
      <c r="E41" s="17">
        <v>0.6410256405812486</v>
      </c>
      <c r="F41" s="13">
        <v>660</v>
      </c>
      <c r="G41" s="13">
        <v>1E+30</v>
      </c>
      <c r="H41" s="13">
        <v>172.7148642214619</v>
      </c>
    </row>
    <row r="42" spans="2:8" ht="12.75">
      <c r="B42" s="13" t="s">
        <v>107</v>
      </c>
      <c r="C42" s="13" t="s">
        <v>108</v>
      </c>
      <c r="D42" s="17">
        <v>2280</v>
      </c>
      <c r="E42" s="17">
        <v>0.6410256410172348</v>
      </c>
      <c r="F42" s="13">
        <v>2280</v>
      </c>
      <c r="G42" s="13">
        <v>1E+30</v>
      </c>
      <c r="H42" s="13">
        <v>1789.3742146088698</v>
      </c>
    </row>
    <row r="43" spans="2:8" ht="12.75">
      <c r="B43" s="13" t="s">
        <v>109</v>
      </c>
      <c r="C43" s="13" t="s">
        <v>110</v>
      </c>
      <c r="D43" s="17">
        <v>240</v>
      </c>
      <c r="E43" s="17">
        <v>18.78205128354954</v>
      </c>
      <c r="F43" s="13">
        <v>240</v>
      </c>
      <c r="G43" s="13">
        <v>236.69771781604277</v>
      </c>
      <c r="H43" s="13">
        <v>110.07552991543427</v>
      </c>
    </row>
    <row r="44" spans="2:8" ht="12.75">
      <c r="B44" s="13" t="s">
        <v>111</v>
      </c>
      <c r="C44" s="13" t="s">
        <v>112</v>
      </c>
      <c r="D44" s="17">
        <v>300</v>
      </c>
      <c r="E44" s="17">
        <v>18.782051284227</v>
      </c>
      <c r="F44" s="13">
        <v>300</v>
      </c>
      <c r="G44" s="13">
        <v>219.81891810073805</v>
      </c>
      <c r="H44" s="13">
        <v>97.98202036677161</v>
      </c>
    </row>
    <row r="45" spans="2:8" ht="12.75">
      <c r="B45" s="13" t="s">
        <v>113</v>
      </c>
      <c r="C45" s="13" t="s">
        <v>114</v>
      </c>
      <c r="D45" s="17">
        <v>420</v>
      </c>
      <c r="E45" s="17">
        <v>18.782051284417477</v>
      </c>
      <c r="F45" s="13">
        <v>420</v>
      </c>
      <c r="G45" s="13">
        <v>2277.3853639544227</v>
      </c>
      <c r="H45" s="13">
        <v>88.36238638536976</v>
      </c>
    </row>
    <row r="46" spans="2:8" ht="12.75">
      <c r="B46" s="13" t="s">
        <v>115</v>
      </c>
      <c r="C46" s="13" t="s">
        <v>116</v>
      </c>
      <c r="D46" s="17">
        <v>289.9154355890224</v>
      </c>
      <c r="E46" s="17">
        <v>0</v>
      </c>
      <c r="F46" s="13">
        <v>244</v>
      </c>
      <c r="G46" s="13">
        <v>45.91543558902247</v>
      </c>
      <c r="H46" s="13">
        <v>1E+30</v>
      </c>
    </row>
    <row r="47" spans="2:8" ht="12.75">
      <c r="B47" s="13" t="s">
        <v>117</v>
      </c>
      <c r="C47" s="13" t="s">
        <v>118</v>
      </c>
      <c r="D47" s="17">
        <v>295.24356984784345</v>
      </c>
      <c r="E47" s="17">
        <v>0</v>
      </c>
      <c r="F47" s="13">
        <v>240</v>
      </c>
      <c r="G47" s="13">
        <v>55.24356984784346</v>
      </c>
      <c r="H47" s="13">
        <v>1E+30</v>
      </c>
    </row>
    <row r="48" spans="2:8" ht="12.75">
      <c r="B48" s="13" t="s">
        <v>119</v>
      </c>
      <c r="C48" s="13" t="s">
        <v>120</v>
      </c>
      <c r="D48" s="17">
        <v>517.5195546217353</v>
      </c>
      <c r="E48" s="17">
        <v>0</v>
      </c>
      <c r="F48" s="13">
        <v>408</v>
      </c>
      <c r="G48" s="13">
        <v>109.51955462173521</v>
      </c>
      <c r="H48" s="13">
        <v>1E+30</v>
      </c>
    </row>
    <row r="49" spans="2:8" ht="12.75">
      <c r="B49" s="13" t="s">
        <v>121</v>
      </c>
      <c r="C49" s="13" t="s">
        <v>122</v>
      </c>
      <c r="D49" s="17">
        <v>107.88566003498954</v>
      </c>
      <c r="E49" s="17">
        <v>0</v>
      </c>
      <c r="F49" s="13">
        <v>80</v>
      </c>
      <c r="G49" s="13">
        <v>27.88566003498955</v>
      </c>
      <c r="H49" s="13">
        <v>1E+30</v>
      </c>
    </row>
    <row r="50" spans="2:8" ht="12.75">
      <c r="B50" s="13" t="s">
        <v>123</v>
      </c>
      <c r="C50" s="13" t="s">
        <v>124</v>
      </c>
      <c r="D50" s="17">
        <v>64.71125150365927</v>
      </c>
      <c r="E50" s="17">
        <v>0</v>
      </c>
      <c r="F50" s="13">
        <v>54</v>
      </c>
      <c r="G50" s="13">
        <v>10.711251503659277</v>
      </c>
      <c r="H50" s="13">
        <v>1E+30</v>
      </c>
    </row>
    <row r="51" spans="2:8" ht="12.75">
      <c r="B51" s="13" t="s">
        <v>125</v>
      </c>
      <c r="C51" s="13" t="s">
        <v>126</v>
      </c>
      <c r="D51" s="17">
        <v>169.69515726033924</v>
      </c>
      <c r="E51" s="17">
        <v>0</v>
      </c>
      <c r="F51" s="13">
        <v>168</v>
      </c>
      <c r="G51" s="13">
        <v>1.6951572603392573</v>
      </c>
      <c r="H51" s="13">
        <v>1E+30</v>
      </c>
    </row>
    <row r="52" spans="2:8" ht="12.75">
      <c r="B52" s="13" t="s">
        <v>127</v>
      </c>
      <c r="C52" s="13" t="s">
        <v>128</v>
      </c>
      <c r="D52" s="17">
        <v>198.7627334708925</v>
      </c>
      <c r="E52" s="17">
        <v>0</v>
      </c>
      <c r="F52" s="13">
        <v>120</v>
      </c>
      <c r="G52" s="13">
        <v>78.76273347089247</v>
      </c>
      <c r="H52" s="13">
        <v>1E+30</v>
      </c>
    </row>
    <row r="53" spans="2:8" ht="12.75">
      <c r="B53" s="13" t="s">
        <v>129</v>
      </c>
      <c r="C53" s="13" t="s">
        <v>130</v>
      </c>
      <c r="D53" s="17">
        <v>131.68363926869355</v>
      </c>
      <c r="E53" s="17">
        <v>0</v>
      </c>
      <c r="F53" s="13">
        <v>96</v>
      </c>
      <c r="G53" s="13">
        <v>35.683639268693526</v>
      </c>
      <c r="H53" s="13">
        <v>1E+30</v>
      </c>
    </row>
    <row r="54" spans="2:8" ht="12.75">
      <c r="B54" s="13" t="s">
        <v>131</v>
      </c>
      <c r="C54" s="13" t="s">
        <v>132</v>
      </c>
      <c r="D54" s="17">
        <v>318.31560078234014</v>
      </c>
      <c r="E54" s="17">
        <v>0</v>
      </c>
      <c r="F54" s="13">
        <v>288</v>
      </c>
      <c r="G54" s="13">
        <v>30.315600782340198</v>
      </c>
      <c r="H54" s="13">
        <v>1E+30</v>
      </c>
    </row>
    <row r="55" spans="2:8" ht="12.75">
      <c r="B55" s="13" t="s">
        <v>133</v>
      </c>
      <c r="C55" s="13" t="s">
        <v>134</v>
      </c>
      <c r="D55" s="17">
        <v>71.48429873555344</v>
      </c>
      <c r="E55" s="17">
        <v>0</v>
      </c>
      <c r="F55" s="13">
        <v>40</v>
      </c>
      <c r="G55" s="13">
        <v>31.484298735553416</v>
      </c>
      <c r="H55" s="13">
        <v>1E+30</v>
      </c>
    </row>
    <row r="56" spans="2:8" ht="12.75">
      <c r="B56" s="13" t="s">
        <v>135</v>
      </c>
      <c r="C56" s="13" t="s">
        <v>136</v>
      </c>
      <c r="D56" s="17">
        <v>48.18357958145471</v>
      </c>
      <c r="E56" s="17">
        <v>0</v>
      </c>
      <c r="F56" s="13">
        <v>30</v>
      </c>
      <c r="G56" s="13">
        <v>18.183579581454705</v>
      </c>
      <c r="H56" s="13">
        <v>1E+30</v>
      </c>
    </row>
    <row r="57" spans="2:8" ht="12.75">
      <c r="B57" s="13" t="s">
        <v>137</v>
      </c>
      <c r="C57" s="13" t="s">
        <v>138</v>
      </c>
      <c r="D57" s="17">
        <v>110.47625054124772</v>
      </c>
      <c r="E57" s="17">
        <v>0</v>
      </c>
      <c r="F57" s="13">
        <v>90</v>
      </c>
      <c r="G57" s="13">
        <v>20.476250541247737</v>
      </c>
      <c r="H57" s="13">
        <v>1E+30</v>
      </c>
    </row>
    <row r="58" spans="2:8" ht="13.5" thickBot="1">
      <c r="B58" s="14" t="s">
        <v>139</v>
      </c>
      <c r="C58" s="14" t="s">
        <v>140</v>
      </c>
      <c r="D58" s="18">
        <v>80</v>
      </c>
      <c r="E58" s="18">
        <v>-44.07696575262669</v>
      </c>
      <c r="F58" s="14">
        <v>80</v>
      </c>
      <c r="G58" s="14">
        <v>17.006866352688537</v>
      </c>
      <c r="H58" s="14">
        <v>39.4494081781716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="120" zoomScaleNormal="120" workbookViewId="0" topLeftCell="A28">
      <selection activeCell="G49" sqref="G49"/>
    </sheetView>
  </sheetViews>
  <sheetFormatPr defaultColWidth="9.140625" defaultRowHeight="12.75"/>
  <cols>
    <col min="1" max="1" width="14.28125" style="0" customWidth="1"/>
    <col min="2" max="2" width="11.140625" style="0" customWidth="1"/>
    <col min="3" max="3" width="14.28125" style="0" customWidth="1"/>
    <col min="4" max="4" width="11.28125" style="0" customWidth="1"/>
    <col min="5" max="5" width="10.8515625" style="0" customWidth="1"/>
    <col min="6" max="6" width="15.57421875" style="0" customWidth="1"/>
    <col min="7" max="7" width="14.140625" style="0" customWidth="1"/>
    <col min="8" max="8" width="13.8515625" style="0" customWidth="1"/>
  </cols>
  <sheetData>
    <row r="1" ht="12.75">
      <c r="A1" t="s">
        <v>0</v>
      </c>
    </row>
    <row r="3" spans="2:7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>
        <v>3500</v>
      </c>
      <c r="C4" s="2">
        <v>2865</v>
      </c>
      <c r="D4" s="2">
        <v>2530</v>
      </c>
      <c r="E4" s="2">
        <v>1984</v>
      </c>
      <c r="F4" s="2">
        <v>0</v>
      </c>
      <c r="G4" s="2">
        <v>0</v>
      </c>
    </row>
    <row r="5" spans="1:7" ht="12.75">
      <c r="A5" s="2" t="s">
        <v>8</v>
      </c>
      <c r="B5" s="2">
        <v>3325</v>
      </c>
      <c r="C5" s="2">
        <v>2870</v>
      </c>
      <c r="D5" s="2">
        <v>3485</v>
      </c>
      <c r="E5" s="2">
        <v>2540</v>
      </c>
      <c r="F5" s="2">
        <v>0</v>
      </c>
      <c r="G5" s="2">
        <v>0</v>
      </c>
    </row>
    <row r="6" spans="1:7" ht="12.75">
      <c r="A6" s="2" t="s">
        <v>9</v>
      </c>
      <c r="B6" s="2">
        <v>8.7</v>
      </c>
      <c r="C6" s="2">
        <v>10</v>
      </c>
      <c r="D6" s="2">
        <v>48.4</v>
      </c>
      <c r="E6" s="2">
        <v>50.9</v>
      </c>
      <c r="F6" s="2">
        <v>0</v>
      </c>
      <c r="G6" s="2">
        <v>0</v>
      </c>
    </row>
    <row r="7" spans="1:7" ht="12.75">
      <c r="A7" s="2" t="s">
        <v>10</v>
      </c>
      <c r="B7" s="2">
        <v>0.02</v>
      </c>
      <c r="C7" s="2">
        <v>0.06</v>
      </c>
      <c r="D7" s="2">
        <v>0.3</v>
      </c>
      <c r="E7" s="2">
        <v>9.7</v>
      </c>
      <c r="F7" s="2">
        <v>39</v>
      </c>
      <c r="G7" s="2">
        <v>16.5</v>
      </c>
    </row>
    <row r="8" spans="1:7" ht="12.75">
      <c r="A8" s="3" t="s">
        <v>11</v>
      </c>
      <c r="B8" s="2">
        <v>0.28</v>
      </c>
      <c r="C8" s="2">
        <v>0.33</v>
      </c>
      <c r="D8" s="2">
        <v>0.69</v>
      </c>
      <c r="E8" s="2">
        <v>4.02</v>
      </c>
      <c r="F8" s="2">
        <v>0</v>
      </c>
      <c r="G8" s="2">
        <v>21</v>
      </c>
    </row>
    <row r="9" spans="1:7" ht="12.75">
      <c r="A9" s="2" t="s">
        <v>12</v>
      </c>
      <c r="B9" s="2">
        <v>0.2</v>
      </c>
      <c r="C9" s="2">
        <v>0.35</v>
      </c>
      <c r="D9" s="2">
        <v>3.2</v>
      </c>
      <c r="E9" s="2">
        <v>2.82</v>
      </c>
      <c r="F9" s="2">
        <v>0</v>
      </c>
      <c r="G9" s="2">
        <v>0</v>
      </c>
    </row>
    <row r="10" spans="1:7" ht="12.75">
      <c r="A10" s="2" t="s">
        <v>13</v>
      </c>
      <c r="B10" s="2">
        <v>0.2</v>
      </c>
      <c r="C10" s="2">
        <v>0.15</v>
      </c>
      <c r="D10" s="2">
        <v>0.7</v>
      </c>
      <c r="E10" s="2">
        <v>0.62</v>
      </c>
      <c r="F10" s="2">
        <v>0</v>
      </c>
      <c r="G10" s="2">
        <v>0</v>
      </c>
    </row>
    <row r="11" spans="1:7" ht="12.75">
      <c r="A11" s="3" t="s">
        <v>14</v>
      </c>
      <c r="B11" s="2">
        <v>0.33</v>
      </c>
      <c r="C11" s="2">
        <v>0.32</v>
      </c>
      <c r="D11" s="2">
        <v>1.44</v>
      </c>
      <c r="E11" s="2">
        <v>1.24</v>
      </c>
      <c r="F11" s="2">
        <v>0</v>
      </c>
      <c r="G11" s="2">
        <v>0</v>
      </c>
    </row>
    <row r="12" spans="1:7" ht="12.75">
      <c r="A12" s="2" t="s">
        <v>15</v>
      </c>
      <c r="B12" s="2">
        <v>0.09</v>
      </c>
      <c r="C12" s="2">
        <v>0.12</v>
      </c>
      <c r="D12" s="2">
        <v>0.63</v>
      </c>
      <c r="E12" s="2">
        <v>0.31</v>
      </c>
      <c r="F12" s="2">
        <v>0</v>
      </c>
      <c r="G12" s="2">
        <v>0</v>
      </c>
    </row>
    <row r="13" spans="1:7" ht="12.75">
      <c r="A13" s="2" t="s">
        <v>16</v>
      </c>
      <c r="B13" s="2">
        <v>127</v>
      </c>
      <c r="C13" s="2">
        <v>145</v>
      </c>
      <c r="D13" s="2">
        <v>314</v>
      </c>
      <c r="E13" s="2">
        <v>339</v>
      </c>
      <c r="F13" s="2">
        <v>25</v>
      </c>
      <c r="G13" s="2">
        <v>405</v>
      </c>
    </row>
    <row r="16" spans="1:6" ht="12.75">
      <c r="A16" t="s">
        <v>17</v>
      </c>
      <c r="F16" t="s">
        <v>22</v>
      </c>
    </row>
    <row r="18" spans="2:9" ht="12.75">
      <c r="B18" t="s">
        <v>18</v>
      </c>
      <c r="C18" t="s">
        <v>19</v>
      </c>
      <c r="D18" t="s">
        <v>20</v>
      </c>
      <c r="G18" t="s">
        <v>18</v>
      </c>
      <c r="H18" t="s">
        <v>19</v>
      </c>
      <c r="I18" t="s">
        <v>20</v>
      </c>
    </row>
    <row r="19" spans="1:9" ht="12.75">
      <c r="A19" s="2" t="s">
        <v>7</v>
      </c>
      <c r="B19" s="2">
        <v>0</v>
      </c>
      <c r="C19" s="2">
        <v>0</v>
      </c>
      <c r="D19" s="2">
        <v>2675</v>
      </c>
      <c r="F19" s="2" t="s">
        <v>7</v>
      </c>
      <c r="G19" s="2">
        <f aca="true" t="shared" si="0" ref="G19:G27">B19*B$29</f>
        <v>0</v>
      </c>
      <c r="H19" s="2">
        <f aca="true" t="shared" si="1" ref="H19:H27">C19*C$29</f>
        <v>0</v>
      </c>
      <c r="I19" s="2">
        <f aca="true" t="shared" si="2" ref="I19:I27">D19*D$29</f>
        <v>1605000</v>
      </c>
    </row>
    <row r="20" spans="1:9" ht="12.75">
      <c r="A20" s="2" t="s">
        <v>8</v>
      </c>
      <c r="B20" s="2">
        <v>3000</v>
      </c>
      <c r="C20" s="2">
        <v>2500</v>
      </c>
      <c r="D20" s="2">
        <v>0</v>
      </c>
      <c r="F20" s="2" t="s">
        <v>8</v>
      </c>
      <c r="G20" s="2">
        <f t="shared" si="0"/>
        <v>1200000</v>
      </c>
      <c r="H20" s="2">
        <f t="shared" si="1"/>
        <v>300000</v>
      </c>
      <c r="I20" s="2">
        <f t="shared" si="2"/>
        <v>0</v>
      </c>
    </row>
    <row r="21" spans="1:9" ht="12.75">
      <c r="A21" s="2" t="s">
        <v>9</v>
      </c>
      <c r="B21" s="2">
        <v>15</v>
      </c>
      <c r="C21" s="2">
        <v>40</v>
      </c>
      <c r="D21" s="2">
        <v>17</v>
      </c>
      <c r="F21" s="2" t="s">
        <v>9</v>
      </c>
      <c r="G21" s="2">
        <f t="shared" si="0"/>
        <v>6000</v>
      </c>
      <c r="H21" s="2">
        <f t="shared" si="1"/>
        <v>4800</v>
      </c>
      <c r="I21" s="2">
        <f t="shared" si="2"/>
        <v>10200</v>
      </c>
    </row>
    <row r="22" spans="1:9" ht="12.75">
      <c r="A22" s="2" t="s">
        <v>10</v>
      </c>
      <c r="B22" s="2">
        <v>0.75</v>
      </c>
      <c r="C22" s="2">
        <v>5.5</v>
      </c>
      <c r="D22" s="2">
        <v>3.8</v>
      </c>
      <c r="F22" s="2" t="s">
        <v>10</v>
      </c>
      <c r="G22" s="2">
        <f t="shared" si="0"/>
        <v>300</v>
      </c>
      <c r="H22" s="2">
        <f t="shared" si="1"/>
        <v>660</v>
      </c>
      <c r="I22" s="2">
        <f t="shared" si="2"/>
        <v>2280</v>
      </c>
    </row>
    <row r="23" spans="1:9" ht="12.75">
      <c r="A23" s="3" t="s">
        <v>11</v>
      </c>
      <c r="B23" s="2">
        <v>0.6</v>
      </c>
      <c r="C23" s="2">
        <v>2.5</v>
      </c>
      <c r="D23" s="2">
        <v>0.7</v>
      </c>
      <c r="F23" s="3" t="s">
        <v>11</v>
      </c>
      <c r="G23" s="2">
        <f t="shared" si="0"/>
        <v>240</v>
      </c>
      <c r="H23" s="2">
        <f t="shared" si="1"/>
        <v>300</v>
      </c>
      <c r="I23" s="2">
        <f t="shared" si="2"/>
        <v>420</v>
      </c>
    </row>
    <row r="24" spans="1:9" ht="12.75">
      <c r="A24" s="2" t="s">
        <v>12</v>
      </c>
      <c r="B24" s="2">
        <v>0.61</v>
      </c>
      <c r="C24" s="2">
        <v>2</v>
      </c>
      <c r="D24" s="2">
        <v>0.68</v>
      </c>
      <c r="F24" s="2" t="s">
        <v>12</v>
      </c>
      <c r="G24" s="2">
        <f t="shared" si="0"/>
        <v>244</v>
      </c>
      <c r="H24" s="2">
        <f t="shared" si="1"/>
        <v>240</v>
      </c>
      <c r="I24" s="2">
        <f t="shared" si="2"/>
        <v>408.00000000000006</v>
      </c>
    </row>
    <row r="25" spans="1:9" ht="12.75">
      <c r="A25" s="2" t="s">
        <v>13</v>
      </c>
      <c r="B25" s="2">
        <v>0.2</v>
      </c>
      <c r="C25" s="2">
        <v>0.45</v>
      </c>
      <c r="D25" s="2">
        <v>0.28</v>
      </c>
      <c r="F25" s="2" t="s">
        <v>13</v>
      </c>
      <c r="G25" s="2">
        <f t="shared" si="0"/>
        <v>80</v>
      </c>
      <c r="H25" s="2">
        <f t="shared" si="1"/>
        <v>54</v>
      </c>
      <c r="I25" s="2">
        <f t="shared" si="2"/>
        <v>168.00000000000003</v>
      </c>
    </row>
    <row r="26" spans="1:9" ht="12.75">
      <c r="A26" s="3" t="s">
        <v>14</v>
      </c>
      <c r="B26" s="2">
        <v>0.3</v>
      </c>
      <c r="C26" s="2">
        <v>0.8</v>
      </c>
      <c r="D26" s="2">
        <v>0.48</v>
      </c>
      <c r="F26" s="3" t="s">
        <v>14</v>
      </c>
      <c r="G26" s="2">
        <f t="shared" si="0"/>
        <v>120</v>
      </c>
      <c r="H26" s="2">
        <f t="shared" si="1"/>
        <v>96</v>
      </c>
      <c r="I26" s="2">
        <f t="shared" si="2"/>
        <v>288</v>
      </c>
    </row>
    <row r="27" spans="1:9" ht="12.75">
      <c r="A27" s="2" t="s">
        <v>15</v>
      </c>
      <c r="B27" s="2">
        <v>0.1</v>
      </c>
      <c r="C27" s="2">
        <v>0.25</v>
      </c>
      <c r="D27" s="2">
        <v>0.15</v>
      </c>
      <c r="F27" s="2" t="s">
        <v>15</v>
      </c>
      <c r="G27" s="2">
        <f t="shared" si="0"/>
        <v>40</v>
      </c>
      <c r="H27" s="2">
        <f t="shared" si="1"/>
        <v>30</v>
      </c>
      <c r="I27" s="2">
        <f t="shared" si="2"/>
        <v>90</v>
      </c>
    </row>
    <row r="29" spans="1:7" ht="12.75">
      <c r="A29" s="2" t="s">
        <v>21</v>
      </c>
      <c r="B29" s="2">
        <v>400</v>
      </c>
      <c r="C29" s="2">
        <v>120</v>
      </c>
      <c r="D29" s="2">
        <v>600</v>
      </c>
      <c r="F29" s="2" t="s">
        <v>28</v>
      </c>
      <c r="G29" s="2">
        <v>80</v>
      </c>
    </row>
    <row r="33" ht="12.75">
      <c r="A33" t="s">
        <v>23</v>
      </c>
    </row>
    <row r="35" spans="2:10" ht="12.75"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I35" s="1" t="s">
        <v>24</v>
      </c>
      <c r="J35" s="1" t="s">
        <v>27</v>
      </c>
    </row>
    <row r="36" spans="1:10" ht="12.75">
      <c r="A36" t="s">
        <v>18</v>
      </c>
      <c r="B36" s="5">
        <v>284.58661439930165</v>
      </c>
      <c r="C36" s="5">
        <v>0</v>
      </c>
      <c r="D36" s="5">
        <v>72.81191022161318</v>
      </c>
      <c r="E36" s="5">
        <v>0</v>
      </c>
      <c r="F36" s="5">
        <v>4.7686353406031365</v>
      </c>
      <c r="G36" s="5">
        <v>5.241691900727737</v>
      </c>
      <c r="I36" s="7">
        <f>SUM(B36:G36)</f>
        <v>367.4088518622457</v>
      </c>
      <c r="J36" s="7">
        <f>B29-I36</f>
        <v>32.59114813775432</v>
      </c>
    </row>
    <row r="37" spans="1:10" ht="12.75">
      <c r="A37" t="s">
        <v>19</v>
      </c>
      <c r="B37" s="5">
        <v>0</v>
      </c>
      <c r="C37" s="5">
        <v>0</v>
      </c>
      <c r="D37" s="5">
        <v>56.528406534375215</v>
      </c>
      <c r="E37" s="5">
        <v>40.55059182193007</v>
      </c>
      <c r="F37" s="5">
        <v>4.428586262086405</v>
      </c>
      <c r="G37" s="5">
        <v>4.665810493672489</v>
      </c>
      <c r="I37" s="7">
        <f>SUM(B37:G37)</f>
        <v>106.17339511206418</v>
      </c>
      <c r="J37" s="7">
        <f>C29-I37</f>
        <v>13.826604887935815</v>
      </c>
    </row>
    <row r="38" spans="1:10" ht="12.75">
      <c r="A38" t="s">
        <v>20</v>
      </c>
      <c r="B38" s="5">
        <v>360.7326418321804</v>
      </c>
      <c r="C38" s="5">
        <v>0</v>
      </c>
      <c r="D38" s="5">
        <v>104.41427974785687</v>
      </c>
      <c r="E38" s="5">
        <v>39.449408178069945</v>
      </c>
      <c r="F38" s="5">
        <v>45.881390118182594</v>
      </c>
      <c r="G38" s="5">
        <v>4.207732685006053</v>
      </c>
      <c r="I38" s="7">
        <f>SUM(B38:G38)</f>
        <v>554.6854525612958</v>
      </c>
      <c r="J38" s="7">
        <f>D29-I38</f>
        <v>45.31454743870415</v>
      </c>
    </row>
    <row r="39" spans="2:7" ht="12.75">
      <c r="B39" s="6"/>
      <c r="C39" s="6"/>
      <c r="D39" s="6"/>
      <c r="E39" s="6"/>
      <c r="F39" s="6"/>
      <c r="G39" s="6"/>
    </row>
    <row r="40" spans="1:7" ht="12.75">
      <c r="A40" t="s">
        <v>24</v>
      </c>
      <c r="B40" s="7">
        <f aca="true" t="shared" si="3" ref="B40:G40">SUM(B36:B38)</f>
        <v>645.3192562314821</v>
      </c>
      <c r="C40" s="7">
        <f t="shared" si="3"/>
        <v>0</v>
      </c>
      <c r="D40" s="7">
        <f t="shared" si="3"/>
        <v>233.75459650384528</v>
      </c>
      <c r="E40" s="9">
        <f t="shared" si="3"/>
        <v>80.00000000000001</v>
      </c>
      <c r="F40" s="7">
        <f t="shared" si="3"/>
        <v>55.07861172087213</v>
      </c>
      <c r="G40" s="7">
        <f t="shared" si="3"/>
        <v>14.115235079406279</v>
      </c>
    </row>
    <row r="43" ht="12.75">
      <c r="A43" t="s">
        <v>25</v>
      </c>
    </row>
    <row r="46" spans="2:4" ht="12.75">
      <c r="B46" t="s">
        <v>18</v>
      </c>
      <c r="C46" t="s">
        <v>19</v>
      </c>
      <c r="D46" t="s">
        <v>20</v>
      </c>
    </row>
    <row r="47" spans="1:7" ht="12.75">
      <c r="A47" s="2" t="s">
        <v>7</v>
      </c>
      <c r="B47" s="4">
        <f aca="true" t="shared" si="4" ref="B47:B55">SUMPRODUCT($B$36:$G$36,B4:G4)</f>
        <v>1180267.2832582372</v>
      </c>
      <c r="C47" s="4">
        <f aca="true" t="shared" si="5" ref="C47:C55">SUMPRODUCT($B$37:$G$37,B4:G4)</f>
        <v>223469.24270667855</v>
      </c>
      <c r="D47" s="4">
        <f aca="true" t="shared" si="6" ref="D47:D55">SUMPRODUCT($B$38:$G$38,B4:G4)</f>
        <v>1605000</v>
      </c>
      <c r="F47" t="s">
        <v>26</v>
      </c>
      <c r="G47" s="10">
        <f>SUMPRODUCT(B40:G40,B13:G13)</f>
        <v>189568.124343787</v>
      </c>
    </row>
    <row r="48" spans="1:4" ht="12.75">
      <c r="A48" s="2" t="s">
        <v>8</v>
      </c>
      <c r="B48" s="4">
        <f t="shared" si="4"/>
        <v>1200000</v>
      </c>
      <c r="C48" s="4">
        <f t="shared" si="5"/>
        <v>300000</v>
      </c>
      <c r="D48" s="4">
        <f t="shared" si="6"/>
        <v>1663521.2957855787</v>
      </c>
    </row>
    <row r="49" spans="1:7" ht="12.75">
      <c r="A49" s="2" t="s">
        <v>9</v>
      </c>
      <c r="B49" s="4">
        <f t="shared" si="4"/>
        <v>6000.000000000002</v>
      </c>
      <c r="C49" s="4">
        <f t="shared" si="5"/>
        <v>4800.000000000001</v>
      </c>
      <c r="D49" s="4">
        <f t="shared" si="6"/>
        <v>10200</v>
      </c>
      <c r="F49" t="s">
        <v>29</v>
      </c>
      <c r="G49" s="11">
        <f>G47-original!G47</f>
        <v>2681.101267851045</v>
      </c>
    </row>
    <row r="50" spans="1:4" ht="12.75">
      <c r="A50" s="2" t="s">
        <v>10</v>
      </c>
      <c r="B50" s="4">
        <f t="shared" si="4"/>
        <v>300</v>
      </c>
      <c r="C50" s="4">
        <f t="shared" si="5"/>
        <v>660.0000000000001</v>
      </c>
      <c r="D50" s="4">
        <f t="shared" si="6"/>
        <v>2280</v>
      </c>
    </row>
    <row r="51" spans="1:4" ht="12.75">
      <c r="A51" s="3" t="s">
        <v>11</v>
      </c>
      <c r="B51" s="4">
        <f t="shared" si="4"/>
        <v>240.00000000000006</v>
      </c>
      <c r="C51" s="4">
        <f t="shared" si="5"/>
        <v>300.00000000000006</v>
      </c>
      <c r="D51" s="4">
        <f t="shared" si="6"/>
        <v>420</v>
      </c>
    </row>
    <row r="52" spans="1:4" ht="12.75">
      <c r="A52" s="2" t="s">
        <v>12</v>
      </c>
      <c r="B52" s="4">
        <f t="shared" si="4"/>
        <v>289.91543558902254</v>
      </c>
      <c r="C52" s="4">
        <f t="shared" si="5"/>
        <v>295.2435698478435</v>
      </c>
      <c r="D52" s="4">
        <f t="shared" si="6"/>
        <v>517.5195546217353</v>
      </c>
    </row>
    <row r="53" spans="1:4" ht="12.75">
      <c r="A53" s="2" t="s">
        <v>13</v>
      </c>
      <c r="B53" s="4">
        <f t="shared" si="4"/>
        <v>107.88566003498956</v>
      </c>
      <c r="C53" s="4">
        <f t="shared" si="5"/>
        <v>64.7112515036593</v>
      </c>
      <c r="D53" s="4">
        <f t="shared" si="6"/>
        <v>169.69515726033927</v>
      </c>
    </row>
    <row r="54" spans="1:4" ht="12.75">
      <c r="A54" s="3" t="s">
        <v>14</v>
      </c>
      <c r="B54" s="4">
        <f t="shared" si="4"/>
        <v>198.76273347089253</v>
      </c>
      <c r="C54" s="4">
        <f t="shared" si="5"/>
        <v>131.68363926869358</v>
      </c>
      <c r="D54" s="4">
        <f t="shared" si="6"/>
        <v>318.3156007823402</v>
      </c>
    </row>
    <row r="55" spans="1:4" ht="12.75">
      <c r="A55" s="2" t="s">
        <v>15</v>
      </c>
      <c r="B55" s="4">
        <f t="shared" si="4"/>
        <v>71.48429873555344</v>
      </c>
      <c r="C55" s="4">
        <f t="shared" si="5"/>
        <v>48.18357958145471</v>
      </c>
      <c r="D55" s="4">
        <f t="shared" si="6"/>
        <v>110.47625054124774</v>
      </c>
    </row>
    <row r="56" spans="2:4" ht="12.75">
      <c r="B56" s="6"/>
      <c r="C56" s="6"/>
      <c r="D56" s="6"/>
    </row>
    <row r="57" spans="1:6" ht="12.75">
      <c r="A57" s="2" t="s">
        <v>16</v>
      </c>
      <c r="B57" s="4">
        <f>SUMPRODUCT(B36:G36,B13:G13)</f>
        <v>61247.54094160765</v>
      </c>
      <c r="C57" s="4">
        <f>SUMPRODUCT(B37:G37,B13:G13)</f>
        <v>33496.93818591763</v>
      </c>
      <c r="D57" s="4">
        <f>SUMPRODUCT(B38:G38,B13:G13)</f>
        <v>94823.6452162617</v>
      </c>
      <c r="F57" s="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120" zoomScaleNormal="120" workbookViewId="0" topLeftCell="A25">
      <selection activeCell="E31" sqref="E31"/>
    </sheetView>
  </sheetViews>
  <sheetFormatPr defaultColWidth="9.140625" defaultRowHeight="12.75"/>
  <cols>
    <col min="1" max="1" width="14.28125" style="0" customWidth="1"/>
    <col min="2" max="2" width="11.140625" style="0" customWidth="1"/>
    <col min="3" max="3" width="14.28125" style="0" customWidth="1"/>
    <col min="4" max="4" width="11.28125" style="0" customWidth="1"/>
    <col min="5" max="5" width="10.8515625" style="0" customWidth="1"/>
    <col min="6" max="6" width="13.140625" style="0" customWidth="1"/>
    <col min="7" max="7" width="14.140625" style="0" customWidth="1"/>
    <col min="8" max="8" width="13.8515625" style="0" customWidth="1"/>
  </cols>
  <sheetData>
    <row r="1" ht="12.75">
      <c r="A1" t="s">
        <v>0</v>
      </c>
    </row>
    <row r="3" spans="2:7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>
        <v>3500</v>
      </c>
      <c r="C4" s="2">
        <v>2865</v>
      </c>
      <c r="D4" s="2">
        <v>2530</v>
      </c>
      <c r="E4" s="2">
        <v>1984</v>
      </c>
      <c r="F4" s="2">
        <v>0</v>
      </c>
      <c r="G4" s="2">
        <v>0</v>
      </c>
    </row>
    <row r="5" spans="1:7" ht="12.75">
      <c r="A5" s="2" t="s">
        <v>8</v>
      </c>
      <c r="B5" s="2">
        <v>3325</v>
      </c>
      <c r="C5" s="2">
        <v>2870</v>
      </c>
      <c r="D5" s="2">
        <v>3485</v>
      </c>
      <c r="E5" s="2">
        <v>2540</v>
      </c>
      <c r="F5" s="2">
        <v>0</v>
      </c>
      <c r="G5" s="2">
        <v>0</v>
      </c>
    </row>
    <row r="6" spans="1:7" ht="12.75">
      <c r="A6" s="2" t="s">
        <v>9</v>
      </c>
      <c r="B6" s="2">
        <v>8.7</v>
      </c>
      <c r="C6" s="2">
        <v>10</v>
      </c>
      <c r="D6" s="2">
        <v>48.4</v>
      </c>
      <c r="E6" s="2">
        <v>50.9</v>
      </c>
      <c r="F6" s="2">
        <v>0</v>
      </c>
      <c r="G6" s="2">
        <v>0</v>
      </c>
    </row>
    <row r="7" spans="1:7" ht="12.75">
      <c r="A7" s="2" t="s">
        <v>10</v>
      </c>
      <c r="B7" s="2">
        <v>0.02</v>
      </c>
      <c r="C7" s="2">
        <v>0.06</v>
      </c>
      <c r="D7" s="2">
        <v>0.3</v>
      </c>
      <c r="E7" s="2">
        <v>9.7</v>
      </c>
      <c r="F7" s="2">
        <v>39</v>
      </c>
      <c r="G7" s="2">
        <v>16.5</v>
      </c>
    </row>
    <row r="8" spans="1:7" ht="12.75">
      <c r="A8" s="3" t="s">
        <v>11</v>
      </c>
      <c r="B8" s="2">
        <v>0.28</v>
      </c>
      <c r="C8" s="2">
        <v>0.33</v>
      </c>
      <c r="D8" s="2">
        <v>0.69</v>
      </c>
      <c r="E8" s="2">
        <v>4.02</v>
      </c>
      <c r="F8" s="2">
        <v>0</v>
      </c>
      <c r="G8" s="2">
        <v>21</v>
      </c>
    </row>
    <row r="9" spans="1:7" ht="12.75">
      <c r="A9" s="2" t="s">
        <v>12</v>
      </c>
      <c r="B9" s="2">
        <v>0.2</v>
      </c>
      <c r="C9" s="2">
        <v>0.35</v>
      </c>
      <c r="D9" s="2">
        <v>3.2</v>
      </c>
      <c r="E9" s="2">
        <v>2.82</v>
      </c>
      <c r="F9" s="2">
        <v>0</v>
      </c>
      <c r="G9" s="2">
        <v>0</v>
      </c>
    </row>
    <row r="10" spans="1:7" ht="12.75">
      <c r="A10" s="2" t="s">
        <v>13</v>
      </c>
      <c r="B10" s="2">
        <v>0.2</v>
      </c>
      <c r="C10" s="2">
        <v>0.15</v>
      </c>
      <c r="D10" s="2">
        <v>0.7</v>
      </c>
      <c r="E10" s="2">
        <v>0.62</v>
      </c>
      <c r="F10" s="2">
        <v>0</v>
      </c>
      <c r="G10" s="2">
        <v>0</v>
      </c>
    </row>
    <row r="11" spans="1:7" ht="12.75">
      <c r="A11" s="3" t="s">
        <v>14</v>
      </c>
      <c r="B11" s="2">
        <v>0.33</v>
      </c>
      <c r="C11" s="2">
        <v>0.32</v>
      </c>
      <c r="D11" s="2">
        <v>1.44</v>
      </c>
      <c r="E11" s="2">
        <v>1.24</v>
      </c>
      <c r="F11" s="2">
        <v>0</v>
      </c>
      <c r="G11" s="2">
        <v>0</v>
      </c>
    </row>
    <row r="12" spans="1:7" ht="12.75">
      <c r="A12" s="2" t="s">
        <v>15</v>
      </c>
      <c r="B12" s="2">
        <v>0.09</v>
      </c>
      <c r="C12" s="2">
        <v>0.12</v>
      </c>
      <c r="D12" s="2">
        <v>0.63</v>
      </c>
      <c r="E12" s="2">
        <v>0.31</v>
      </c>
      <c r="F12" s="2">
        <v>0</v>
      </c>
      <c r="G12" s="2">
        <v>0</v>
      </c>
    </row>
    <row r="13" spans="1:7" ht="12.75">
      <c r="A13" s="2" t="s">
        <v>16</v>
      </c>
      <c r="B13" s="2">
        <v>127</v>
      </c>
      <c r="C13" s="2">
        <v>145</v>
      </c>
      <c r="D13" s="2">
        <v>314</v>
      </c>
      <c r="E13" s="2">
        <v>339</v>
      </c>
      <c r="F13" s="2">
        <v>25</v>
      </c>
      <c r="G13" s="2">
        <v>405</v>
      </c>
    </row>
    <row r="16" spans="1:6" ht="12.75">
      <c r="A16" t="s">
        <v>17</v>
      </c>
      <c r="F16" t="s">
        <v>22</v>
      </c>
    </row>
    <row r="18" spans="2:9" ht="12.75">
      <c r="B18" t="s">
        <v>18</v>
      </c>
      <c r="C18" t="s">
        <v>19</v>
      </c>
      <c r="D18" t="s">
        <v>20</v>
      </c>
      <c r="G18" t="s">
        <v>18</v>
      </c>
      <c r="H18" t="s">
        <v>19</v>
      </c>
      <c r="I18" t="s">
        <v>20</v>
      </c>
    </row>
    <row r="19" spans="1:9" ht="12.75">
      <c r="A19" s="2" t="s">
        <v>7</v>
      </c>
      <c r="B19" s="2">
        <v>0</v>
      </c>
      <c r="C19" s="2">
        <v>0</v>
      </c>
      <c r="D19" s="2">
        <v>2675</v>
      </c>
      <c r="F19" s="2" t="s">
        <v>7</v>
      </c>
      <c r="G19" s="2">
        <f>B19*B$29</f>
        <v>0</v>
      </c>
      <c r="H19" s="2">
        <f>C19*C$29</f>
        <v>0</v>
      </c>
      <c r="I19" s="2">
        <f>D19*D$29</f>
        <v>1605000</v>
      </c>
    </row>
    <row r="20" spans="1:9" ht="12.75">
      <c r="A20" s="2" t="s">
        <v>8</v>
      </c>
      <c r="B20" s="2">
        <v>3000</v>
      </c>
      <c r="C20" s="2">
        <v>2500</v>
      </c>
      <c r="D20" s="2">
        <v>0</v>
      </c>
      <c r="F20" s="2" t="s">
        <v>8</v>
      </c>
      <c r="G20" s="2">
        <f aca="true" t="shared" si="0" ref="G20:G27">B20*B$29</f>
        <v>1200000</v>
      </c>
      <c r="H20" s="2">
        <f aca="true" t="shared" si="1" ref="H20:H27">C20*C$29</f>
        <v>300000</v>
      </c>
      <c r="I20" s="2">
        <f aca="true" t="shared" si="2" ref="I20:I27">D20*D$29</f>
        <v>0</v>
      </c>
    </row>
    <row r="21" spans="1:9" ht="12.75">
      <c r="A21" s="2" t="s">
        <v>9</v>
      </c>
      <c r="B21" s="2">
        <v>15</v>
      </c>
      <c r="C21" s="2">
        <v>40</v>
      </c>
      <c r="D21" s="2">
        <v>17</v>
      </c>
      <c r="F21" s="2" t="s">
        <v>9</v>
      </c>
      <c r="G21" s="2">
        <f t="shared" si="0"/>
        <v>6000</v>
      </c>
      <c r="H21" s="2">
        <f t="shared" si="1"/>
        <v>4800</v>
      </c>
      <c r="I21" s="2">
        <f t="shared" si="2"/>
        <v>10200</v>
      </c>
    </row>
    <row r="22" spans="1:9" ht="12.75">
      <c r="A22" s="2" t="s">
        <v>10</v>
      </c>
      <c r="B22" s="2">
        <v>0.75</v>
      </c>
      <c r="C22" s="2">
        <v>5.5</v>
      </c>
      <c r="D22" s="2">
        <v>3.8</v>
      </c>
      <c r="F22" s="2" t="s">
        <v>10</v>
      </c>
      <c r="G22" s="2">
        <f t="shared" si="0"/>
        <v>300</v>
      </c>
      <c r="H22" s="2">
        <f t="shared" si="1"/>
        <v>660</v>
      </c>
      <c r="I22" s="2">
        <f t="shared" si="2"/>
        <v>2280</v>
      </c>
    </row>
    <row r="23" spans="1:9" ht="12.75">
      <c r="A23" s="3" t="s">
        <v>11</v>
      </c>
      <c r="B23" s="2">
        <v>0.6</v>
      </c>
      <c r="C23" s="2">
        <v>2.5</v>
      </c>
      <c r="D23" s="2">
        <v>0.7</v>
      </c>
      <c r="F23" s="3" t="s">
        <v>11</v>
      </c>
      <c r="G23" s="2">
        <f t="shared" si="0"/>
        <v>240</v>
      </c>
      <c r="H23" s="2">
        <f t="shared" si="1"/>
        <v>300</v>
      </c>
      <c r="I23" s="2">
        <f t="shared" si="2"/>
        <v>420</v>
      </c>
    </row>
    <row r="24" spans="1:9" ht="12.75">
      <c r="A24" s="2" t="s">
        <v>12</v>
      </c>
      <c r="B24" s="2">
        <v>0.61</v>
      </c>
      <c r="C24" s="2">
        <v>2</v>
      </c>
      <c r="D24" s="2">
        <v>0.68</v>
      </c>
      <c r="F24" s="2" t="s">
        <v>12</v>
      </c>
      <c r="G24" s="2">
        <f t="shared" si="0"/>
        <v>244</v>
      </c>
      <c r="H24" s="2">
        <f t="shared" si="1"/>
        <v>240</v>
      </c>
      <c r="I24" s="2">
        <f t="shared" si="2"/>
        <v>408.00000000000006</v>
      </c>
    </row>
    <row r="25" spans="1:9" ht="12.75">
      <c r="A25" s="2" t="s">
        <v>13</v>
      </c>
      <c r="B25" s="2">
        <v>0.2</v>
      </c>
      <c r="C25" s="2">
        <v>0.45</v>
      </c>
      <c r="D25" s="2">
        <v>0.28</v>
      </c>
      <c r="F25" s="2" t="s">
        <v>13</v>
      </c>
      <c r="G25" s="2">
        <f t="shared" si="0"/>
        <v>80</v>
      </c>
      <c r="H25" s="2">
        <f t="shared" si="1"/>
        <v>54</v>
      </c>
      <c r="I25" s="2">
        <f t="shared" si="2"/>
        <v>168.00000000000003</v>
      </c>
    </row>
    <row r="26" spans="1:9" ht="12.75">
      <c r="A26" s="3" t="s">
        <v>14</v>
      </c>
      <c r="B26" s="2">
        <v>0.3</v>
      </c>
      <c r="C26" s="2">
        <v>0.8</v>
      </c>
      <c r="D26" s="2">
        <v>0.48</v>
      </c>
      <c r="F26" s="3" t="s">
        <v>14</v>
      </c>
      <c r="G26" s="2">
        <f t="shared" si="0"/>
        <v>120</v>
      </c>
      <c r="H26" s="2">
        <f t="shared" si="1"/>
        <v>96</v>
      </c>
      <c r="I26" s="2">
        <f t="shared" si="2"/>
        <v>288</v>
      </c>
    </row>
    <row r="27" spans="1:9" ht="12.75">
      <c r="A27" s="2" t="s">
        <v>15</v>
      </c>
      <c r="B27" s="2">
        <v>0.1</v>
      </c>
      <c r="C27" s="2">
        <v>0.25</v>
      </c>
      <c r="D27" s="2">
        <v>0.15</v>
      </c>
      <c r="F27" s="2" t="s">
        <v>15</v>
      </c>
      <c r="G27" s="2">
        <f t="shared" si="0"/>
        <v>40</v>
      </c>
      <c r="H27" s="2">
        <f t="shared" si="1"/>
        <v>30</v>
      </c>
      <c r="I27" s="2">
        <f t="shared" si="2"/>
        <v>90</v>
      </c>
    </row>
    <row r="29" spans="1:4" ht="12.75">
      <c r="A29" s="2" t="s">
        <v>21</v>
      </c>
      <c r="B29" s="2">
        <v>400</v>
      </c>
      <c r="C29" s="2">
        <v>120</v>
      </c>
      <c r="D29" s="2">
        <v>600</v>
      </c>
    </row>
    <row r="33" ht="12.75">
      <c r="A33" t="s">
        <v>23</v>
      </c>
    </row>
    <row r="35" spans="2:10" ht="12.75"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I35" s="1" t="s">
        <v>24</v>
      </c>
      <c r="J35" s="1" t="s">
        <v>27</v>
      </c>
    </row>
    <row r="36" spans="1:10" ht="12.75">
      <c r="A36" t="s">
        <v>18</v>
      </c>
      <c r="B36" s="5">
        <v>298.24675258300374</v>
      </c>
      <c r="C36" s="5">
        <v>0</v>
      </c>
      <c r="D36" s="5">
        <v>35.89738780268681</v>
      </c>
      <c r="E36" s="5">
        <v>32.76659494848385</v>
      </c>
      <c r="F36" s="5">
        <v>0</v>
      </c>
      <c r="G36" s="5">
        <v>0</v>
      </c>
      <c r="I36" s="7">
        <f>SUM(B36:G36)</f>
        <v>366.9107353341744</v>
      </c>
      <c r="J36" s="7">
        <f>B29-I36</f>
        <v>33.089264665825624</v>
      </c>
    </row>
    <row r="37" spans="1:10" ht="12.75">
      <c r="A37" t="s">
        <v>19</v>
      </c>
      <c r="B37" s="5">
        <v>12.159359475837292</v>
      </c>
      <c r="C37" s="5">
        <v>0</v>
      </c>
      <c r="D37" s="5">
        <v>23.669518729996188</v>
      </c>
      <c r="E37" s="5">
        <v>69.7172665231513</v>
      </c>
      <c r="F37" s="5">
        <v>0</v>
      </c>
      <c r="G37" s="5">
        <v>0</v>
      </c>
      <c r="I37" s="7">
        <f>SUM(B37:G37)</f>
        <v>105.54614472898477</v>
      </c>
      <c r="J37" s="7">
        <f>C29-I37</f>
        <v>14.453855271015229</v>
      </c>
    </row>
    <row r="38" spans="1:10" ht="12.75">
      <c r="A38" t="s">
        <v>20</v>
      </c>
      <c r="B38" s="5">
        <v>365.3711601038045</v>
      </c>
      <c r="C38" s="5">
        <v>0</v>
      </c>
      <c r="D38" s="5">
        <v>77.37407621765225</v>
      </c>
      <c r="E38" s="5">
        <v>65.74824939819769</v>
      </c>
      <c r="F38" s="5">
        <v>41.32621371205412</v>
      </c>
      <c r="G38" s="5">
        <v>0</v>
      </c>
      <c r="I38" s="7">
        <f>SUM(B38:G38)</f>
        <v>549.8196994317086</v>
      </c>
      <c r="J38" s="7">
        <f>D29-I38</f>
        <v>50.180300568291386</v>
      </c>
    </row>
    <row r="39" spans="2:7" ht="12.75">
      <c r="B39" s="6"/>
      <c r="C39" s="6"/>
      <c r="D39" s="6"/>
      <c r="E39" s="6"/>
      <c r="F39" s="6"/>
      <c r="G39" s="6"/>
    </row>
    <row r="40" spans="1:7" ht="12.75">
      <c r="A40" t="s">
        <v>24</v>
      </c>
      <c r="B40" s="7">
        <f aca="true" t="shared" si="3" ref="B40:G40">SUM(B36:B38)</f>
        <v>675.7772721626455</v>
      </c>
      <c r="C40" s="7">
        <f t="shared" si="3"/>
        <v>0</v>
      </c>
      <c r="D40" s="7">
        <f t="shared" si="3"/>
        <v>136.94098275033525</v>
      </c>
      <c r="E40" s="9">
        <f t="shared" si="3"/>
        <v>168.23211086983284</v>
      </c>
      <c r="F40" s="7">
        <f t="shared" si="3"/>
        <v>41.32621371205412</v>
      </c>
      <c r="G40" s="7">
        <f t="shared" si="3"/>
        <v>0</v>
      </c>
    </row>
    <row r="43" ht="12.75">
      <c r="A43" t="s">
        <v>25</v>
      </c>
    </row>
    <row r="46" spans="2:4" ht="12.75">
      <c r="B46" t="s">
        <v>18</v>
      </c>
      <c r="C46" t="s">
        <v>19</v>
      </c>
      <c r="D46" t="s">
        <v>20</v>
      </c>
    </row>
    <row r="47" spans="1:7" ht="12.75">
      <c r="A47" s="2" t="s">
        <v>7</v>
      </c>
      <c r="B47" s="4">
        <f>SUMPRODUCT($B$36:$G$36,B4:G4)</f>
        <v>1199692.9495591028</v>
      </c>
      <c r="C47" s="4">
        <f>SUMPRODUCT($B$37:$G$37,B4:G4)</f>
        <v>240760.69733425303</v>
      </c>
      <c r="D47" s="4">
        <f>SUMPRODUCT($B$38:$G$38,B4:G4)</f>
        <v>1605000</v>
      </c>
      <c r="F47" t="s">
        <v>26</v>
      </c>
      <c r="G47" s="8">
        <f>SUMPRODUCT(B40:G40,B13:G13)</f>
        <v>186887.02307593595</v>
      </c>
    </row>
    <row r="48" spans="1:4" ht="12.75">
      <c r="A48" s="2" t="s">
        <v>8</v>
      </c>
      <c r="B48" s="4">
        <f aca="true" t="shared" si="4" ref="B48:B55">SUMPRODUCT($B$36:$G$36,B5:G5)</f>
        <v>1200000</v>
      </c>
      <c r="C48" s="4">
        <f aca="true" t="shared" si="5" ref="C48:C55">SUMPRODUCT($B$37:$G$37,B5:G5)</f>
        <v>300000</v>
      </c>
      <c r="D48" s="4">
        <f aca="true" t="shared" si="6" ref="D48:D55">SUMPRODUCT($B$38:$G$38,B5:G5)</f>
        <v>1651508.3164350903</v>
      </c>
    </row>
    <row r="49" spans="1:4" ht="12.75">
      <c r="A49" s="2" t="s">
        <v>9</v>
      </c>
      <c r="B49" s="4">
        <f>SUMPRODUCT($B$36:$G$36,B6:G6)</f>
        <v>6000.000000000002</v>
      </c>
      <c r="C49" s="4">
        <f t="shared" si="5"/>
        <v>4800.000000000001</v>
      </c>
      <c r="D49" s="4">
        <f t="shared" si="6"/>
        <v>10270.22027620573</v>
      </c>
    </row>
    <row r="50" spans="1:4" ht="12.75">
      <c r="A50" s="2" t="s">
        <v>10</v>
      </c>
      <c r="B50" s="4">
        <f t="shared" si="4"/>
        <v>334.57012239275946</v>
      </c>
      <c r="C50" s="4">
        <f t="shared" si="5"/>
        <v>683.6015280830832</v>
      </c>
      <c r="D50" s="4">
        <f t="shared" si="6"/>
        <v>2280</v>
      </c>
    </row>
    <row r="51" spans="1:4" ht="12.75">
      <c r="A51" s="3" t="s">
        <v>11</v>
      </c>
      <c r="B51" s="4">
        <f t="shared" si="4"/>
        <v>240</v>
      </c>
      <c r="C51" s="4">
        <f t="shared" si="5"/>
        <v>300</v>
      </c>
      <c r="D51" s="4">
        <f t="shared" si="6"/>
        <v>420</v>
      </c>
    </row>
    <row r="52" spans="1:4" ht="12.75">
      <c r="A52" s="2" t="s">
        <v>12</v>
      </c>
      <c r="B52" s="4">
        <f t="shared" si="4"/>
        <v>266.92278923992296</v>
      </c>
      <c r="C52" s="4">
        <f t="shared" si="5"/>
        <v>274.77702342644193</v>
      </c>
      <c r="D52" s="4">
        <f t="shared" si="6"/>
        <v>506.08133922016555</v>
      </c>
    </row>
    <row r="53" spans="1:4" ht="12.75">
      <c r="A53" s="2" t="s">
        <v>13</v>
      </c>
      <c r="B53" s="4">
        <f t="shared" si="4"/>
        <v>105.09281084654151</v>
      </c>
      <c r="C53" s="4">
        <f t="shared" si="5"/>
        <v>62.22524025051859</v>
      </c>
      <c r="D53" s="4">
        <f t="shared" si="6"/>
        <v>168.00000000000006</v>
      </c>
    </row>
    <row r="54" spans="1:4" ht="12.75">
      <c r="A54" s="3" t="s">
        <v>14</v>
      </c>
      <c r="B54" s="4">
        <f t="shared" si="4"/>
        <v>190.74424452438024</v>
      </c>
      <c r="C54" s="4">
        <f t="shared" si="5"/>
        <v>124.5461060869284</v>
      </c>
      <c r="D54" s="4">
        <f t="shared" si="6"/>
        <v>313.5189818414399</v>
      </c>
    </row>
    <row r="55" spans="1:4" ht="12.75">
      <c r="A55" s="2" t="s">
        <v>15</v>
      </c>
      <c r="B55" s="4">
        <f t="shared" si="4"/>
        <v>59.61520648219302</v>
      </c>
      <c r="C55" s="4">
        <f t="shared" si="5"/>
        <v>37.61849177489985</v>
      </c>
      <c r="D55" s="4">
        <f t="shared" si="6"/>
        <v>102.01102973990461</v>
      </c>
    </row>
    <row r="56" spans="2:4" ht="12.75">
      <c r="B56" s="6"/>
      <c r="C56" s="6"/>
      <c r="D56" s="6"/>
    </row>
    <row r="57" spans="1:6" ht="12.75">
      <c r="A57" s="2" t="s">
        <v>16</v>
      </c>
      <c r="B57" s="4">
        <f>SUMPRODUCT(B36:G36,B13:G13)</f>
        <v>60256.993035621155</v>
      </c>
      <c r="C57" s="4">
        <f>SUMPRODUCT(B37:G37,B13:G13)</f>
        <v>32610.62088599843</v>
      </c>
      <c r="D57" s="4">
        <f>SUMPRODUCT(B38:G38,B13:G13)</f>
        <v>94019.40915431635</v>
      </c>
      <c r="F57" s="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31">
      <selection activeCell="E58" sqref="E58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7.00390625" style="0" bestFit="1" customWidth="1"/>
    <col min="4" max="4" width="8.00390625" style="0" bestFit="1" customWidth="1"/>
    <col min="5" max="5" width="9.00390625" style="0" bestFit="1" customWidth="1"/>
    <col min="6" max="8" width="12.00390625" style="0" bestFit="1" customWidth="1"/>
  </cols>
  <sheetData>
    <row r="1" ht="12.75">
      <c r="A1" s="12" t="s">
        <v>30</v>
      </c>
    </row>
    <row r="2" ht="12.75">
      <c r="A2" s="12" t="s">
        <v>31</v>
      </c>
    </row>
    <row r="3" ht="12.75">
      <c r="A3" s="12" t="s">
        <v>148</v>
      </c>
    </row>
    <row r="6" ht="13.5" thickBot="1">
      <c r="A6" t="s">
        <v>33</v>
      </c>
    </row>
    <row r="7" spans="2:8" ht="12.75">
      <c r="B7" s="15"/>
      <c r="C7" s="15"/>
      <c r="D7" s="15" t="s">
        <v>36</v>
      </c>
      <c r="E7" s="15" t="s">
        <v>38</v>
      </c>
      <c r="F7" s="15" t="s">
        <v>39</v>
      </c>
      <c r="G7" s="15" t="s">
        <v>41</v>
      </c>
      <c r="H7" s="15" t="s">
        <v>41</v>
      </c>
    </row>
    <row r="8" spans="2:8" ht="13.5" thickBot="1">
      <c r="B8" s="16" t="s">
        <v>34</v>
      </c>
      <c r="C8" s="16" t="s">
        <v>35</v>
      </c>
      <c r="D8" s="16" t="s">
        <v>37</v>
      </c>
      <c r="E8" s="16" t="s">
        <v>16</v>
      </c>
      <c r="F8" s="16" t="s">
        <v>40</v>
      </c>
      <c r="G8" s="16" t="s">
        <v>42</v>
      </c>
      <c r="H8" s="16" t="s">
        <v>43</v>
      </c>
    </row>
    <row r="9" spans="2:8" ht="12.75">
      <c r="B9" s="13" t="s">
        <v>49</v>
      </c>
      <c r="C9" s="13" t="s">
        <v>50</v>
      </c>
      <c r="D9" s="17">
        <v>284.58661439930165</v>
      </c>
      <c r="E9" s="17">
        <v>0</v>
      </c>
      <c r="F9" s="13">
        <v>126.9999999987776</v>
      </c>
      <c r="G9" s="13">
        <v>28.501879739737635</v>
      </c>
      <c r="H9" s="13">
        <v>0</v>
      </c>
    </row>
    <row r="10" spans="2:8" ht="12.75">
      <c r="B10" s="13" t="s">
        <v>51</v>
      </c>
      <c r="C10" s="13" t="s">
        <v>52</v>
      </c>
      <c r="D10" s="17">
        <v>0</v>
      </c>
      <c r="E10" s="17">
        <v>22.707581716495394</v>
      </c>
      <c r="F10" s="13">
        <v>145.00000001862645</v>
      </c>
      <c r="G10" s="13">
        <v>1E+30</v>
      </c>
      <c r="H10" s="13">
        <v>22.707581716495394</v>
      </c>
    </row>
    <row r="11" spans="2:8" ht="12.75">
      <c r="B11" s="13" t="s">
        <v>53</v>
      </c>
      <c r="C11" s="13" t="s">
        <v>54</v>
      </c>
      <c r="D11" s="17">
        <v>72.81191022161315</v>
      </c>
      <c r="E11" s="17">
        <v>0</v>
      </c>
      <c r="F11" s="13">
        <v>313.9999999997102</v>
      </c>
      <c r="G11" s="13">
        <v>0</v>
      </c>
      <c r="H11" s="13">
        <v>173.26227395513945</v>
      </c>
    </row>
    <row r="12" spans="2:8" ht="12.75">
      <c r="B12" s="13" t="s">
        <v>55</v>
      </c>
      <c r="C12" s="13" t="s">
        <v>56</v>
      </c>
      <c r="D12" s="17">
        <v>0</v>
      </c>
      <c r="E12" s="17">
        <v>0</v>
      </c>
      <c r="F12" s="13">
        <v>339.00000009452924</v>
      </c>
      <c r="G12" s="13">
        <v>1E+30</v>
      </c>
      <c r="H12" s="13">
        <v>0</v>
      </c>
    </row>
    <row r="13" spans="2:8" ht="12.75">
      <c r="B13" s="13" t="s">
        <v>57</v>
      </c>
      <c r="C13" s="13" t="s">
        <v>58</v>
      </c>
      <c r="D13" s="17">
        <v>4.768635340603137</v>
      </c>
      <c r="E13" s="17">
        <v>0</v>
      </c>
      <c r="F13" s="13">
        <v>24.99999995796094</v>
      </c>
      <c r="G13" s="13">
        <v>0</v>
      </c>
      <c r="H13" s="13">
        <v>24.99999995796094</v>
      </c>
    </row>
    <row r="14" spans="2:8" ht="12.75">
      <c r="B14" s="13" t="s">
        <v>59</v>
      </c>
      <c r="C14" s="13" t="s">
        <v>60</v>
      </c>
      <c r="D14" s="17">
        <v>5.241691900727738</v>
      </c>
      <c r="E14" s="17">
        <v>0</v>
      </c>
      <c r="F14" s="13">
        <v>405.00000001420756</v>
      </c>
      <c r="G14" s="13">
        <v>0</v>
      </c>
      <c r="H14" s="13">
        <v>394.4230769550152</v>
      </c>
    </row>
    <row r="15" spans="2:8" ht="12.75">
      <c r="B15" s="13" t="s">
        <v>61</v>
      </c>
      <c r="C15" s="13" t="s">
        <v>62</v>
      </c>
      <c r="D15" s="17">
        <v>0.41402968155953807</v>
      </c>
      <c r="E15" s="17">
        <v>0</v>
      </c>
      <c r="F15" s="13">
        <v>126.99999992037192</v>
      </c>
      <c r="G15" s="13">
        <v>0</v>
      </c>
      <c r="H15" s="13">
        <v>31.591469670348683</v>
      </c>
    </row>
    <row r="16" spans="2:8" ht="12.75">
      <c r="B16" s="13" t="s">
        <v>63</v>
      </c>
      <c r="C16" s="13" t="s">
        <v>64</v>
      </c>
      <c r="D16" s="17">
        <v>0</v>
      </c>
      <c r="E16" s="17">
        <v>22.707581650627866</v>
      </c>
      <c r="F16" s="13">
        <v>144.99999990221113</v>
      </c>
      <c r="G16" s="13">
        <v>1E+30</v>
      </c>
      <c r="H16" s="13">
        <v>22.707581650627866</v>
      </c>
    </row>
    <row r="17" spans="2:8" ht="12.75">
      <c r="B17" s="13" t="s">
        <v>65</v>
      </c>
      <c r="C17" s="13" t="s">
        <v>66</v>
      </c>
      <c r="D17" s="17">
        <v>55.409551969513686</v>
      </c>
      <c r="E17" s="17">
        <v>0</v>
      </c>
      <c r="F17" s="13">
        <v>314.0000000006911</v>
      </c>
      <c r="G17" s="13">
        <v>11.690354169695574</v>
      </c>
      <c r="H17" s="13">
        <v>0</v>
      </c>
    </row>
    <row r="18" spans="2:8" ht="12.75">
      <c r="B18" s="13" t="s">
        <v>67</v>
      </c>
      <c r="C18" s="13" t="s">
        <v>68</v>
      </c>
      <c r="D18" s="17">
        <v>41.543725470465176</v>
      </c>
      <c r="E18" s="17">
        <v>0</v>
      </c>
      <c r="F18" s="13">
        <v>338.9999999986962</v>
      </c>
      <c r="G18" s="13">
        <v>0</v>
      </c>
      <c r="H18" s="13">
        <v>13.170237607903893</v>
      </c>
    </row>
    <row r="19" spans="2:8" ht="12.75">
      <c r="B19" s="13" t="s">
        <v>69</v>
      </c>
      <c r="C19" s="13" t="s">
        <v>70</v>
      </c>
      <c r="D19" s="17">
        <v>4.257185504945057</v>
      </c>
      <c r="E19" s="17">
        <v>0</v>
      </c>
      <c r="F19" s="13">
        <v>24.999999982681917</v>
      </c>
      <c r="G19" s="13">
        <v>76.31125057881394</v>
      </c>
      <c r="H19" s="13">
        <v>0</v>
      </c>
    </row>
    <row r="20" spans="2:8" ht="12.75">
      <c r="B20" s="13" t="s">
        <v>71</v>
      </c>
      <c r="C20" s="13" t="s">
        <v>72</v>
      </c>
      <c r="D20" s="17">
        <v>4.506938306618954</v>
      </c>
      <c r="E20" s="17">
        <v>0</v>
      </c>
      <c r="F20" s="13">
        <v>405.00000003687296</v>
      </c>
      <c r="G20" s="13">
        <v>82.3291122895184</v>
      </c>
      <c r="H20" s="13">
        <v>0</v>
      </c>
    </row>
    <row r="21" spans="2:8" ht="12.75">
      <c r="B21" s="13" t="s">
        <v>73</v>
      </c>
      <c r="C21" s="13" t="s">
        <v>74</v>
      </c>
      <c r="D21" s="17">
        <v>364.5117480245894</v>
      </c>
      <c r="E21" s="17">
        <v>0</v>
      </c>
      <c r="F21" s="13">
        <v>127.00000000022601</v>
      </c>
      <c r="G21" s="13">
        <v>35.50464293586042</v>
      </c>
      <c r="H21" s="13">
        <v>49.64087220170968</v>
      </c>
    </row>
    <row r="22" spans="2:8" ht="12.75">
      <c r="B22" s="13" t="s">
        <v>75</v>
      </c>
      <c r="C22" s="13" t="s">
        <v>76</v>
      </c>
      <c r="D22" s="17">
        <v>0</v>
      </c>
      <c r="E22" s="17">
        <v>31.399381285673847</v>
      </c>
      <c r="F22" s="13">
        <v>145.00000001862645</v>
      </c>
      <c r="G22" s="13">
        <v>1E+30</v>
      </c>
      <c r="H22" s="13">
        <v>31.399381285673847</v>
      </c>
    </row>
    <row r="23" spans="2:8" ht="12.75">
      <c r="B23" s="13" t="s">
        <v>77</v>
      </c>
      <c r="C23" s="13" t="s">
        <v>78</v>
      </c>
      <c r="D23" s="17">
        <v>85.84965740980287</v>
      </c>
      <c r="E23" s="17">
        <v>0</v>
      </c>
      <c r="F23" s="13">
        <v>313.9999999994064</v>
      </c>
      <c r="G23" s="13">
        <v>27.43877259166625</v>
      </c>
      <c r="H23" s="13">
        <v>12.065124015731998</v>
      </c>
    </row>
    <row r="24" spans="2:8" ht="12.75">
      <c r="B24" s="13" t="s">
        <v>79</v>
      </c>
      <c r="C24" s="13" t="s">
        <v>80</v>
      </c>
      <c r="D24" s="17">
        <v>56.45627452948766</v>
      </c>
      <c r="E24" s="17">
        <v>0</v>
      </c>
      <c r="F24" s="13">
        <v>339.0000000012221</v>
      </c>
      <c r="G24" s="13">
        <v>13.17023760789287</v>
      </c>
      <c r="H24" s="13">
        <v>25.02799977315316</v>
      </c>
    </row>
    <row r="25" spans="2:8" ht="12.75">
      <c r="B25" s="13" t="s">
        <v>81</v>
      </c>
      <c r="C25" s="13" t="s">
        <v>82</v>
      </c>
      <c r="D25" s="17">
        <v>42.93296265870245</v>
      </c>
      <c r="E25" s="17">
        <v>0</v>
      </c>
      <c r="F25" s="13">
        <v>24.99999999966865</v>
      </c>
      <c r="G25" s="13">
        <v>144.73919237994724</v>
      </c>
      <c r="H25" s="13">
        <v>24.999999999668646</v>
      </c>
    </row>
    <row r="26" spans="2:8" ht="13.5" thickBot="1">
      <c r="B26" s="14" t="s">
        <v>83</v>
      </c>
      <c r="C26" s="14" t="s">
        <v>84</v>
      </c>
      <c r="D26" s="18">
        <v>1.5117249205652024</v>
      </c>
      <c r="E26" s="18">
        <v>0</v>
      </c>
      <c r="F26" s="14">
        <v>404.9999999819309</v>
      </c>
      <c r="G26" s="14">
        <v>153.83721055515255</v>
      </c>
      <c r="H26" s="14">
        <v>83.0800540592299</v>
      </c>
    </row>
    <row r="28" ht="13.5" thickBot="1">
      <c r="A28" t="s">
        <v>44</v>
      </c>
    </row>
    <row r="29" spans="2:8" ht="12.75">
      <c r="B29" s="15"/>
      <c r="C29" s="15"/>
      <c r="D29" s="15" t="s">
        <v>36</v>
      </c>
      <c r="E29" s="15" t="s">
        <v>45</v>
      </c>
      <c r="F29" s="15" t="s">
        <v>47</v>
      </c>
      <c r="G29" s="15" t="s">
        <v>41</v>
      </c>
      <c r="H29" s="15" t="s">
        <v>41</v>
      </c>
    </row>
    <row r="30" spans="2:8" ht="13.5" thickBot="1">
      <c r="B30" s="16" t="s">
        <v>34</v>
      </c>
      <c r="C30" s="16" t="s">
        <v>35</v>
      </c>
      <c r="D30" s="16" t="s">
        <v>37</v>
      </c>
      <c r="E30" s="16" t="s">
        <v>46</v>
      </c>
      <c r="F30" s="16" t="s">
        <v>48</v>
      </c>
      <c r="G30" s="16" t="s">
        <v>42</v>
      </c>
      <c r="H30" s="16" t="s">
        <v>43</v>
      </c>
    </row>
    <row r="31" spans="2:8" ht="12.75">
      <c r="B31" s="13" t="s">
        <v>85</v>
      </c>
      <c r="C31" s="13" t="s">
        <v>86</v>
      </c>
      <c r="D31" s="17">
        <v>1180267.283258237</v>
      </c>
      <c r="E31" s="17">
        <v>0</v>
      </c>
      <c r="F31" s="13">
        <v>0</v>
      </c>
      <c r="G31" s="13">
        <v>1180267.283258237</v>
      </c>
      <c r="H31" s="13">
        <v>1E+30</v>
      </c>
    </row>
    <row r="32" spans="2:8" ht="12.75">
      <c r="B32" s="13" t="s">
        <v>87</v>
      </c>
      <c r="C32" s="13" t="s">
        <v>88</v>
      </c>
      <c r="D32" s="17">
        <v>224058.0217017309</v>
      </c>
      <c r="E32" s="17">
        <v>0</v>
      </c>
      <c r="F32" s="13">
        <v>0</v>
      </c>
      <c r="G32" s="13">
        <v>224058.02170163448</v>
      </c>
      <c r="H32" s="13">
        <v>1E+30</v>
      </c>
    </row>
    <row r="33" spans="2:8" ht="12.75">
      <c r="B33" s="13" t="s">
        <v>89</v>
      </c>
      <c r="C33" s="13" t="s">
        <v>90</v>
      </c>
      <c r="D33" s="17">
        <v>1604999.9999993676</v>
      </c>
      <c r="E33" s="17">
        <v>0.018996757433068362</v>
      </c>
      <c r="F33" s="13">
        <v>1605000</v>
      </c>
      <c r="G33" s="13">
        <v>4064.0965372298233</v>
      </c>
      <c r="H33" s="13">
        <v>100942.452983003</v>
      </c>
    </row>
    <row r="34" spans="2:8" ht="12.75">
      <c r="B34" s="13" t="s">
        <v>91</v>
      </c>
      <c r="C34" s="13" t="s">
        <v>92</v>
      </c>
      <c r="D34" s="17">
        <v>1200000</v>
      </c>
      <c r="E34" s="17">
        <v>0.02506894054391627</v>
      </c>
      <c r="F34" s="13">
        <v>1200000</v>
      </c>
      <c r="G34" s="13">
        <v>330233.3700434165</v>
      </c>
      <c r="H34" s="13">
        <v>767975.2066092668</v>
      </c>
    </row>
    <row r="35" spans="2:8" ht="12.75">
      <c r="B35" s="13" t="s">
        <v>93</v>
      </c>
      <c r="C35" s="13" t="s">
        <v>94</v>
      </c>
      <c r="D35" s="17">
        <v>299999.99999992223</v>
      </c>
      <c r="E35" s="17">
        <v>0.02506894051644895</v>
      </c>
      <c r="F35" s="13">
        <v>300000</v>
      </c>
      <c r="G35" s="13">
        <v>392311.0627403518</v>
      </c>
      <c r="H35" s="13">
        <v>1117.2856142407713</v>
      </c>
    </row>
    <row r="36" spans="2:8" ht="12.75">
      <c r="B36" s="13" t="s">
        <v>95</v>
      </c>
      <c r="C36" s="13" t="s">
        <v>96</v>
      </c>
      <c r="D36" s="17">
        <v>1654586.5555598212</v>
      </c>
      <c r="E36" s="17">
        <v>0</v>
      </c>
      <c r="F36" s="13">
        <v>0</v>
      </c>
      <c r="G36" s="13">
        <v>1654586.555559188</v>
      </c>
      <c r="H36" s="13">
        <v>1E+30</v>
      </c>
    </row>
    <row r="37" spans="2:8" ht="12.75">
      <c r="B37" s="13" t="s">
        <v>97</v>
      </c>
      <c r="C37" s="13" t="s">
        <v>98</v>
      </c>
      <c r="D37" s="17">
        <v>6000</v>
      </c>
      <c r="E37" s="17">
        <v>4.410802048085486</v>
      </c>
      <c r="F37" s="13">
        <v>6000</v>
      </c>
      <c r="G37" s="13">
        <v>10665.710186530023</v>
      </c>
      <c r="H37" s="13">
        <v>603.1417077332151</v>
      </c>
    </row>
    <row r="38" spans="2:8" ht="12.75">
      <c r="B38" s="13" t="s">
        <v>99</v>
      </c>
      <c r="C38" s="13" t="s">
        <v>100</v>
      </c>
      <c r="D38" s="17">
        <v>4800.000000000708</v>
      </c>
      <c r="E38" s="17">
        <v>4.410802050046516</v>
      </c>
      <c r="F38" s="13">
        <v>4800</v>
      </c>
      <c r="G38" s="13">
        <v>15.516965202108297</v>
      </c>
      <c r="H38" s="13">
        <v>716.5210596397875</v>
      </c>
    </row>
    <row r="39" spans="2:8" ht="12.75">
      <c r="B39" s="13" t="s">
        <v>101</v>
      </c>
      <c r="C39" s="13" t="s">
        <v>102</v>
      </c>
      <c r="D39" s="17">
        <v>10199.999999999309</v>
      </c>
      <c r="E39" s="17">
        <v>3.3118574497088575</v>
      </c>
      <c r="F39" s="13">
        <v>10200</v>
      </c>
      <c r="G39" s="13">
        <v>7.505198852219339</v>
      </c>
      <c r="H39" s="13">
        <v>186.4112171864477</v>
      </c>
    </row>
    <row r="40" spans="2:8" ht="12.75">
      <c r="B40" s="13" t="s">
        <v>103</v>
      </c>
      <c r="C40" s="13" t="s">
        <v>104</v>
      </c>
      <c r="D40" s="17">
        <v>300</v>
      </c>
      <c r="E40" s="17">
        <v>0.641025639948663</v>
      </c>
      <c r="F40" s="13">
        <v>300</v>
      </c>
      <c r="G40" s="13">
        <v>1E+30</v>
      </c>
      <c r="H40" s="13">
        <v>185.97677828324774</v>
      </c>
    </row>
    <row r="41" spans="2:8" ht="12.75">
      <c r="B41" s="13" t="s">
        <v>105</v>
      </c>
      <c r="C41" s="13" t="s">
        <v>106</v>
      </c>
      <c r="D41" s="17">
        <v>660.0000000000674</v>
      </c>
      <c r="E41" s="17">
        <v>0.6410256405812486</v>
      </c>
      <c r="F41" s="13">
        <v>660</v>
      </c>
      <c r="G41" s="13">
        <v>1E+30</v>
      </c>
      <c r="H41" s="13">
        <v>166.03023469294504</v>
      </c>
    </row>
    <row r="42" spans="2:8" ht="12.75">
      <c r="B42" s="13" t="s">
        <v>107</v>
      </c>
      <c r="C42" s="13" t="s">
        <v>108</v>
      </c>
      <c r="D42" s="17">
        <v>2279.999999998184</v>
      </c>
      <c r="E42" s="17">
        <v>0.6410256410172348</v>
      </c>
      <c r="F42" s="13">
        <v>2280</v>
      </c>
      <c r="G42" s="13">
        <v>1E+30</v>
      </c>
      <c r="H42" s="13">
        <v>1674.3855436891604</v>
      </c>
    </row>
    <row r="43" spans="2:8" ht="12.75">
      <c r="B43" s="13" t="s">
        <v>109</v>
      </c>
      <c r="C43" s="13" t="s">
        <v>110</v>
      </c>
      <c r="D43" s="17">
        <v>240</v>
      </c>
      <c r="E43" s="17">
        <v>18.782051283546227</v>
      </c>
      <c r="F43" s="13">
        <v>240</v>
      </c>
      <c r="G43" s="13">
        <v>236.697717814487</v>
      </c>
      <c r="H43" s="13">
        <v>110.07552991543443</v>
      </c>
    </row>
    <row r="44" spans="2:8" ht="12.75">
      <c r="B44" s="13" t="s">
        <v>111</v>
      </c>
      <c r="C44" s="13" t="s">
        <v>112</v>
      </c>
      <c r="D44" s="17">
        <v>300.0000000000691</v>
      </c>
      <c r="E44" s="17">
        <v>18.782051284110597</v>
      </c>
      <c r="F44" s="13">
        <v>300</v>
      </c>
      <c r="G44" s="13">
        <v>211.3112077897951</v>
      </c>
      <c r="H44" s="13">
        <v>94.64570443920799</v>
      </c>
    </row>
    <row r="45" spans="2:8" ht="12.75">
      <c r="B45" s="13" t="s">
        <v>113</v>
      </c>
      <c r="C45" s="13" t="s">
        <v>114</v>
      </c>
      <c r="D45" s="17">
        <v>420.00000000005866</v>
      </c>
      <c r="E45" s="17">
        <v>18.782051281156765</v>
      </c>
      <c r="F45" s="13">
        <v>420</v>
      </c>
      <c r="G45" s="13">
        <v>2131.036146565818</v>
      </c>
      <c r="H45" s="13">
        <v>31.74622333195658</v>
      </c>
    </row>
    <row r="46" spans="2:8" ht="12.75">
      <c r="B46" s="13" t="s">
        <v>115</v>
      </c>
      <c r="C46" s="13" t="s">
        <v>116</v>
      </c>
      <c r="D46" s="17">
        <v>289.9154355890224</v>
      </c>
      <c r="E46" s="17">
        <v>0</v>
      </c>
      <c r="F46" s="13">
        <v>244</v>
      </c>
      <c r="G46" s="13">
        <v>45.91543558902242</v>
      </c>
      <c r="H46" s="13">
        <v>1E+30</v>
      </c>
    </row>
    <row r="47" spans="2:8" ht="12.75">
      <c r="B47" s="13" t="s">
        <v>117</v>
      </c>
      <c r="C47" s="13" t="s">
        <v>118</v>
      </c>
      <c r="D47" s="17">
        <v>294.5466780654675</v>
      </c>
      <c r="E47" s="17">
        <v>0</v>
      </c>
      <c r="F47" s="13">
        <v>240</v>
      </c>
      <c r="G47" s="13">
        <v>54.54667806549456</v>
      </c>
      <c r="H47" s="13">
        <v>1E+30</v>
      </c>
    </row>
    <row r="48" spans="2:8" ht="12.75">
      <c r="B48" s="13" t="s">
        <v>119</v>
      </c>
      <c r="C48" s="13" t="s">
        <v>120</v>
      </c>
      <c r="D48" s="17">
        <v>506.8279474894423</v>
      </c>
      <c r="E48" s="17">
        <v>0</v>
      </c>
      <c r="F48" s="13">
        <v>408</v>
      </c>
      <c r="G48" s="13">
        <v>98.82794748965708</v>
      </c>
      <c r="H48" s="13">
        <v>1E+30</v>
      </c>
    </row>
    <row r="49" spans="2:8" ht="12.75">
      <c r="B49" s="13" t="s">
        <v>121</v>
      </c>
      <c r="C49" s="13" t="s">
        <v>122</v>
      </c>
      <c r="D49" s="17">
        <v>107.88566003498954</v>
      </c>
      <c r="E49" s="17">
        <v>0</v>
      </c>
      <c r="F49" s="13">
        <v>80</v>
      </c>
      <c r="G49" s="13">
        <v>27.885660034989534</v>
      </c>
      <c r="H49" s="13">
        <v>1E+30</v>
      </c>
    </row>
    <row r="50" spans="2:8" ht="12.75">
      <c r="B50" s="13" t="s">
        <v>123</v>
      </c>
      <c r="C50" s="13" t="s">
        <v>124</v>
      </c>
      <c r="D50" s="17">
        <v>64.62660210665989</v>
      </c>
      <c r="E50" s="17">
        <v>0</v>
      </c>
      <c r="F50" s="13">
        <v>54</v>
      </c>
      <c r="G50" s="13">
        <v>10.626602106685432</v>
      </c>
      <c r="H50" s="13">
        <v>1E+30</v>
      </c>
    </row>
    <row r="51" spans="2:8" ht="12.75">
      <c r="B51" s="13" t="s">
        <v>125</v>
      </c>
      <c r="C51" s="13" t="s">
        <v>126</v>
      </c>
      <c r="D51" s="17">
        <v>168.00000000006224</v>
      </c>
      <c r="E51" s="17">
        <v>132.13197150158956</v>
      </c>
      <c r="F51" s="13">
        <v>168</v>
      </c>
      <c r="G51" s="13">
        <v>2.458686918362136</v>
      </c>
      <c r="H51" s="13">
        <v>0.09899047126118843</v>
      </c>
    </row>
    <row r="52" spans="2:8" ht="12.75">
      <c r="B52" s="13" t="s">
        <v>127</v>
      </c>
      <c r="C52" s="13" t="s">
        <v>128</v>
      </c>
      <c r="D52" s="17">
        <v>198.7627334708925</v>
      </c>
      <c r="E52" s="17">
        <v>0</v>
      </c>
      <c r="F52" s="13">
        <v>120</v>
      </c>
      <c r="G52" s="13">
        <v>78.76273347089247</v>
      </c>
      <c r="H52" s="13">
        <v>1E+30</v>
      </c>
    </row>
    <row r="53" spans="2:8" ht="12.75">
      <c r="B53" s="13" t="s">
        <v>129</v>
      </c>
      <c r="C53" s="13" t="s">
        <v>130</v>
      </c>
      <c r="D53" s="17">
        <v>131.4406042143912</v>
      </c>
      <c r="E53" s="17">
        <v>0</v>
      </c>
      <c r="F53" s="13">
        <v>96</v>
      </c>
      <c r="G53" s="13">
        <v>35.44060421439987</v>
      </c>
      <c r="H53" s="13">
        <v>1E+30</v>
      </c>
    </row>
    <row r="54" spans="2:8" ht="12.75">
      <c r="B54" s="13" t="s">
        <v>131</v>
      </c>
      <c r="C54" s="13" t="s">
        <v>132</v>
      </c>
      <c r="D54" s="17">
        <v>313.9181639347953</v>
      </c>
      <c r="E54" s="17">
        <v>0</v>
      </c>
      <c r="F54" s="13">
        <v>288</v>
      </c>
      <c r="G54" s="13">
        <v>25.918163934677228</v>
      </c>
      <c r="H54" s="13">
        <v>1E+30</v>
      </c>
    </row>
    <row r="55" spans="2:8" ht="12.75">
      <c r="B55" s="13" t="s">
        <v>133</v>
      </c>
      <c r="C55" s="13" t="s">
        <v>134</v>
      </c>
      <c r="D55" s="17">
        <v>71.48429873555344</v>
      </c>
      <c r="E55" s="17">
        <v>0</v>
      </c>
      <c r="F55" s="13">
        <v>40</v>
      </c>
      <c r="G55" s="13">
        <v>31.48429873555343</v>
      </c>
      <c r="H55" s="13">
        <v>1E+30</v>
      </c>
    </row>
    <row r="56" spans="2:8" ht="12.75">
      <c r="B56" s="13" t="s">
        <v>135</v>
      </c>
      <c r="C56" s="13" t="s">
        <v>136</v>
      </c>
      <c r="D56" s="17">
        <v>47.823835307978186</v>
      </c>
      <c r="E56" s="17">
        <v>0</v>
      </c>
      <c r="F56" s="13">
        <v>30</v>
      </c>
      <c r="G56" s="13">
        <v>17.823835307972764</v>
      </c>
      <c r="H56" s="13">
        <v>1E+30</v>
      </c>
    </row>
    <row r="57" spans="2:8" ht="12.75">
      <c r="B57" s="13" t="s">
        <v>137</v>
      </c>
      <c r="C57" s="13" t="s">
        <v>138</v>
      </c>
      <c r="D57" s="17">
        <v>104.39278659453002</v>
      </c>
      <c r="E57" s="17">
        <v>0</v>
      </c>
      <c r="F57" s="13">
        <v>90</v>
      </c>
      <c r="G57" s="13">
        <v>14.392786594474979</v>
      </c>
      <c r="H57" s="13">
        <v>1E+30</v>
      </c>
    </row>
    <row r="58" spans="2:8" ht="13.5" thickBot="1">
      <c r="B58" s="14" t="s">
        <v>139</v>
      </c>
      <c r="C58" s="14" t="s">
        <v>140</v>
      </c>
      <c r="D58" s="18">
        <v>97.99999999995283</v>
      </c>
      <c r="E58" s="18">
        <v>-30.906728136107674</v>
      </c>
      <c r="F58" s="14">
        <v>98</v>
      </c>
      <c r="G58" s="14">
        <v>24.667068241388378</v>
      </c>
      <c r="H58" s="14">
        <v>0.9931336485385247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40">
      <selection activeCell="J26" sqref="J26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7.00390625" style="0" bestFit="1" customWidth="1"/>
    <col min="4" max="4" width="8.00390625" style="0" bestFit="1" customWidth="1"/>
    <col min="5" max="5" width="9.00390625" style="0" bestFit="1" customWidth="1"/>
    <col min="6" max="8" width="12.00390625" style="0" bestFit="1" customWidth="1"/>
  </cols>
  <sheetData>
    <row r="1" ht="12.75">
      <c r="A1" s="12" t="s">
        <v>30</v>
      </c>
    </row>
    <row r="2" ht="12.75">
      <c r="A2" s="12" t="s">
        <v>31</v>
      </c>
    </row>
    <row r="3" ht="12.75">
      <c r="A3" s="12" t="s">
        <v>149</v>
      </c>
    </row>
    <row r="6" ht="13.5" thickBot="1">
      <c r="A6" t="s">
        <v>33</v>
      </c>
    </row>
    <row r="7" spans="2:8" ht="12.75">
      <c r="B7" s="15"/>
      <c r="C7" s="15"/>
      <c r="D7" s="15" t="s">
        <v>36</v>
      </c>
      <c r="E7" s="15" t="s">
        <v>38</v>
      </c>
      <c r="F7" s="15" t="s">
        <v>39</v>
      </c>
      <c r="G7" s="15" t="s">
        <v>41</v>
      </c>
      <c r="H7" s="15" t="s">
        <v>41</v>
      </c>
    </row>
    <row r="8" spans="2:8" ht="13.5" thickBot="1">
      <c r="B8" s="16" t="s">
        <v>34</v>
      </c>
      <c r="C8" s="16" t="s">
        <v>35</v>
      </c>
      <c r="D8" s="16" t="s">
        <v>37</v>
      </c>
      <c r="E8" s="16" t="s">
        <v>16</v>
      </c>
      <c r="F8" s="16" t="s">
        <v>40</v>
      </c>
      <c r="G8" s="16" t="s">
        <v>42</v>
      </c>
      <c r="H8" s="16" t="s">
        <v>43</v>
      </c>
    </row>
    <row r="9" spans="2:8" ht="12.75">
      <c r="B9" s="13" t="s">
        <v>49</v>
      </c>
      <c r="C9" s="13" t="s">
        <v>50</v>
      </c>
      <c r="D9" s="17">
        <v>284.7254110557117</v>
      </c>
      <c r="E9" s="17">
        <v>0</v>
      </c>
      <c r="F9" s="13">
        <v>127.00000000082294</v>
      </c>
      <c r="G9" s="13">
        <v>10.349545056501963</v>
      </c>
      <c r="H9" s="13">
        <v>0</v>
      </c>
    </row>
    <row r="10" spans="2:8" ht="12.75">
      <c r="B10" s="13" t="s">
        <v>51</v>
      </c>
      <c r="C10" s="13" t="s">
        <v>52</v>
      </c>
      <c r="D10" s="17">
        <v>0</v>
      </c>
      <c r="E10" s="17">
        <v>22.70758170926319</v>
      </c>
      <c r="F10" s="13">
        <v>145.00000001862645</v>
      </c>
      <c r="G10" s="13">
        <v>1E+30</v>
      </c>
      <c r="H10" s="13">
        <v>22.70758170926319</v>
      </c>
    </row>
    <row r="11" spans="2:8" ht="12.75">
      <c r="B11" s="13" t="s">
        <v>53</v>
      </c>
      <c r="C11" s="13" t="s">
        <v>54</v>
      </c>
      <c r="D11" s="17">
        <v>72.43683258955107</v>
      </c>
      <c r="E11" s="17">
        <v>0</v>
      </c>
      <c r="F11" s="13">
        <v>313.99999999971027</v>
      </c>
      <c r="G11" s="13">
        <v>0</v>
      </c>
      <c r="H11" s="13">
        <v>3.8298264850113304</v>
      </c>
    </row>
    <row r="12" spans="2:8" ht="12.75">
      <c r="B12" s="13" t="s">
        <v>55</v>
      </c>
      <c r="C12" s="13" t="s">
        <v>56</v>
      </c>
      <c r="D12" s="17">
        <v>0.33293175800019653</v>
      </c>
      <c r="E12" s="17">
        <v>0</v>
      </c>
      <c r="F12" s="13">
        <v>339.00000009452924</v>
      </c>
      <c r="G12" s="13">
        <v>4.314644712283301</v>
      </c>
      <c r="H12" s="13">
        <v>0</v>
      </c>
    </row>
    <row r="13" spans="2:8" ht="12.75">
      <c r="B13" s="13" t="s">
        <v>57</v>
      </c>
      <c r="C13" s="13" t="s">
        <v>58</v>
      </c>
      <c r="D13" s="17">
        <v>4.711176049519301</v>
      </c>
      <c r="E13" s="17">
        <v>0</v>
      </c>
      <c r="F13" s="13">
        <v>25.000000018992726</v>
      </c>
      <c r="G13" s="13">
        <v>0</v>
      </c>
      <c r="H13" s="13">
        <v>24.999999514626243</v>
      </c>
    </row>
    <row r="14" spans="2:8" ht="12.75">
      <c r="B14" s="13" t="s">
        <v>59</v>
      </c>
      <c r="C14" s="13" t="s">
        <v>60</v>
      </c>
      <c r="D14" s="17">
        <v>5.188432607162922</v>
      </c>
      <c r="E14" s="17">
        <v>0</v>
      </c>
      <c r="F14" s="13">
        <v>405.0000000142072</v>
      </c>
      <c r="G14" s="13">
        <v>0</v>
      </c>
      <c r="H14" s="13">
        <v>26.97148521992054</v>
      </c>
    </row>
    <row r="15" spans="2:8" ht="12.75">
      <c r="B15" s="13" t="s">
        <v>61</v>
      </c>
      <c r="C15" s="13" t="s">
        <v>62</v>
      </c>
      <c r="D15" s="17">
        <v>10.69753827638018</v>
      </c>
      <c r="E15" s="17">
        <v>0</v>
      </c>
      <c r="F15" s="13">
        <v>127.00000007440947</v>
      </c>
      <c r="G15" s="13">
        <v>0</v>
      </c>
      <c r="H15" s="13">
        <v>10.349545057495424</v>
      </c>
    </row>
    <row r="16" spans="2:8" ht="12.75">
      <c r="B16" s="13" t="s">
        <v>63</v>
      </c>
      <c r="C16" s="13" t="s">
        <v>64</v>
      </c>
      <c r="D16" s="17">
        <v>0</v>
      </c>
      <c r="E16" s="17">
        <v>22.707582097207926</v>
      </c>
      <c r="F16" s="13">
        <v>145.00000048428774</v>
      </c>
      <c r="G16" s="13">
        <v>1E+30</v>
      </c>
      <c r="H16" s="13">
        <v>22.707582097207926</v>
      </c>
    </row>
    <row r="17" spans="2:8" ht="12.75">
      <c r="B17" s="13" t="s">
        <v>65</v>
      </c>
      <c r="C17" s="13" t="s">
        <v>66</v>
      </c>
      <c r="D17" s="17">
        <v>27.61987638590701</v>
      </c>
      <c r="E17" s="17">
        <v>0</v>
      </c>
      <c r="F17" s="13">
        <v>314.0000000048191</v>
      </c>
      <c r="G17" s="13">
        <v>3.829826484682554</v>
      </c>
      <c r="H17" s="13">
        <v>0</v>
      </c>
    </row>
    <row r="18" spans="2:8" ht="12.75">
      <c r="B18" s="13" t="s">
        <v>67</v>
      </c>
      <c r="C18" s="13" t="s">
        <v>68</v>
      </c>
      <c r="D18" s="17">
        <v>66.21079371161633</v>
      </c>
      <c r="E18" s="17">
        <v>0</v>
      </c>
      <c r="F18" s="13">
        <v>339.0000000062691</v>
      </c>
      <c r="G18" s="13">
        <v>0</v>
      </c>
      <c r="H18" s="13">
        <v>4.314644712142625</v>
      </c>
    </row>
    <row r="19" spans="2:8" ht="12.75">
      <c r="B19" s="13" t="s">
        <v>69</v>
      </c>
      <c r="C19" s="13" t="s">
        <v>70</v>
      </c>
      <c r="D19" s="17">
        <v>0</v>
      </c>
      <c r="E19" s="17">
        <v>0</v>
      </c>
      <c r="F19" s="13">
        <v>24.999999977105894</v>
      </c>
      <c r="G19" s="13">
        <v>1E+30</v>
      </c>
      <c r="H19" s="13">
        <v>0</v>
      </c>
    </row>
    <row r="20" spans="2:8" ht="12.75">
      <c r="B20" s="13" t="s">
        <v>71</v>
      </c>
      <c r="C20" s="13" t="s">
        <v>72</v>
      </c>
      <c r="D20" s="17">
        <v>0.5609325645626555</v>
      </c>
      <c r="E20" s="17">
        <v>0</v>
      </c>
      <c r="F20" s="13">
        <v>405.0000000146043</v>
      </c>
      <c r="G20" s="13">
        <v>26.971485220233866</v>
      </c>
      <c r="H20" s="13">
        <v>0</v>
      </c>
    </row>
    <row r="21" spans="2:8" ht="12.75">
      <c r="B21" s="13" t="s">
        <v>73</v>
      </c>
      <c r="C21" s="13" t="s">
        <v>74</v>
      </c>
      <c r="D21" s="17">
        <v>364.5117480249785</v>
      </c>
      <c r="E21" s="17">
        <v>0</v>
      </c>
      <c r="F21" s="13">
        <v>127.00000000145485</v>
      </c>
      <c r="G21" s="13">
        <v>35.504643039780895</v>
      </c>
      <c r="H21" s="13">
        <v>49.640872096908595</v>
      </c>
    </row>
    <row r="22" spans="2:8" ht="12.75">
      <c r="B22" s="13" t="s">
        <v>75</v>
      </c>
      <c r="C22" s="13" t="s">
        <v>76</v>
      </c>
      <c r="D22" s="17">
        <v>0</v>
      </c>
      <c r="E22" s="17">
        <v>31.39938137968939</v>
      </c>
      <c r="F22" s="13">
        <v>145.00000001862645</v>
      </c>
      <c r="G22" s="13">
        <v>1E+30</v>
      </c>
      <c r="H22" s="13">
        <v>31.39938137968939</v>
      </c>
    </row>
    <row r="23" spans="2:8" ht="12.75">
      <c r="B23" s="13" t="s">
        <v>77</v>
      </c>
      <c r="C23" s="13" t="s">
        <v>78</v>
      </c>
      <c r="D23" s="17">
        <v>85.84965740883216</v>
      </c>
      <c r="E23" s="17">
        <v>0</v>
      </c>
      <c r="F23" s="13">
        <v>313.9999999996124</v>
      </c>
      <c r="G23" s="13">
        <v>27.43877240833573</v>
      </c>
      <c r="H23" s="13">
        <v>12.06512416362893</v>
      </c>
    </row>
    <row r="24" spans="2:8" ht="12.75">
      <c r="B24" s="13" t="s">
        <v>79</v>
      </c>
      <c r="C24" s="13" t="s">
        <v>80</v>
      </c>
      <c r="D24" s="17">
        <v>56.45627453035781</v>
      </c>
      <c r="E24" s="17">
        <v>0</v>
      </c>
      <c r="F24" s="13">
        <v>339.0000000051059</v>
      </c>
      <c r="G24" s="13">
        <v>13.170237769309436</v>
      </c>
      <c r="H24" s="13">
        <v>25.02799960647343</v>
      </c>
    </row>
    <row r="25" spans="2:8" ht="12.75">
      <c r="B25" s="13" t="s">
        <v>81</v>
      </c>
      <c r="C25" s="13" t="s">
        <v>82</v>
      </c>
      <c r="D25" s="17">
        <v>42.93296265860021</v>
      </c>
      <c r="E25" s="17">
        <v>0</v>
      </c>
      <c r="F25" s="13">
        <v>25.000000001421366</v>
      </c>
      <c r="G25" s="13">
        <v>144.7391914199595</v>
      </c>
      <c r="H25" s="13">
        <v>25.000000001421363</v>
      </c>
    </row>
    <row r="26" spans="2:8" ht="13.5" thickBot="1">
      <c r="B26" s="14" t="s">
        <v>83</v>
      </c>
      <c r="C26" s="14" t="s">
        <v>84</v>
      </c>
      <c r="D26" s="18">
        <v>1.511724920422544</v>
      </c>
      <c r="E26" s="18">
        <v>0</v>
      </c>
      <c r="F26" s="14">
        <v>405.0000000812937</v>
      </c>
      <c r="G26" s="14">
        <v>153.83720953027424</v>
      </c>
      <c r="H26" s="14">
        <v>83.08005507696376</v>
      </c>
    </row>
    <row r="28" ht="13.5" thickBot="1">
      <c r="A28" t="s">
        <v>44</v>
      </c>
    </row>
    <row r="29" spans="2:8" ht="12.75">
      <c r="B29" s="15"/>
      <c r="C29" s="15"/>
      <c r="D29" s="15" t="s">
        <v>36</v>
      </c>
      <c r="E29" s="15" t="s">
        <v>45</v>
      </c>
      <c r="F29" s="15" t="s">
        <v>47</v>
      </c>
      <c r="G29" s="15" t="s">
        <v>41</v>
      </c>
      <c r="H29" s="15" t="s">
        <v>41</v>
      </c>
    </row>
    <row r="30" spans="2:8" ht="13.5" thickBot="1">
      <c r="B30" s="16" t="s">
        <v>34</v>
      </c>
      <c r="C30" s="16" t="s">
        <v>35</v>
      </c>
      <c r="D30" s="16" t="s">
        <v>37</v>
      </c>
      <c r="E30" s="16" t="s">
        <v>46</v>
      </c>
      <c r="F30" s="16" t="s">
        <v>48</v>
      </c>
      <c r="G30" s="16" t="s">
        <v>42</v>
      </c>
      <c r="H30" s="16" t="s">
        <v>43</v>
      </c>
    </row>
    <row r="31" spans="2:8" ht="12.75">
      <c r="B31" s="13" t="s">
        <v>85</v>
      </c>
      <c r="C31" s="13" t="s">
        <v>86</v>
      </c>
      <c r="D31" s="17">
        <v>1180464.6617544275</v>
      </c>
      <c r="E31" s="17">
        <v>0</v>
      </c>
      <c r="F31" s="13">
        <v>0</v>
      </c>
      <c r="G31" s="13">
        <v>1180464.6617547919</v>
      </c>
      <c r="H31" s="13">
        <v>1E+30</v>
      </c>
    </row>
    <row r="32" spans="2:8" ht="12.75">
      <c r="B32" s="13" t="s">
        <v>87</v>
      </c>
      <c r="C32" s="13" t="s">
        <v>88</v>
      </c>
      <c r="D32" s="17">
        <v>238681.88594752218</v>
      </c>
      <c r="E32" s="17">
        <v>0</v>
      </c>
      <c r="F32" s="13">
        <v>0</v>
      </c>
      <c r="G32" s="13">
        <v>238681.88594807824</v>
      </c>
      <c r="H32" s="13">
        <v>1E+30</v>
      </c>
    </row>
    <row r="33" spans="2:8" ht="12.75">
      <c r="B33" s="13" t="s">
        <v>89</v>
      </c>
      <c r="C33" s="13" t="s">
        <v>90</v>
      </c>
      <c r="D33" s="17">
        <v>1605000</v>
      </c>
      <c r="E33" s="17">
        <v>0.018996757393432952</v>
      </c>
      <c r="F33" s="13">
        <v>1605000</v>
      </c>
      <c r="G33" s="13">
        <v>1362.4216707376804</v>
      </c>
      <c r="H33" s="13">
        <v>111707.05770038257</v>
      </c>
    </row>
    <row r="34" spans="2:8" ht="12.75">
      <c r="B34" s="13" t="s">
        <v>91</v>
      </c>
      <c r="C34" s="13" t="s">
        <v>92</v>
      </c>
      <c r="D34" s="17">
        <v>1200000.0000001474</v>
      </c>
      <c r="E34" s="17">
        <v>0.02506894054478261</v>
      </c>
      <c r="F34" s="13">
        <v>1200000</v>
      </c>
      <c r="G34" s="13">
        <v>328553.11534505914</v>
      </c>
      <c r="H34" s="13">
        <v>768349.7582776097</v>
      </c>
    </row>
    <row r="35" spans="2:8" ht="12.75">
      <c r="B35" s="13" t="s">
        <v>93</v>
      </c>
      <c r="C35" s="13" t="s">
        <v>94</v>
      </c>
      <c r="D35" s="17">
        <v>300000.00000135554</v>
      </c>
      <c r="E35" s="17">
        <v>0.02506894057325303</v>
      </c>
      <c r="F35" s="13">
        <v>300000</v>
      </c>
      <c r="G35" s="13">
        <v>38646.88768203878</v>
      </c>
      <c r="H35" s="13">
        <v>28590.89954623764</v>
      </c>
    </row>
    <row r="36" spans="2:8" ht="12.75">
      <c r="B36" s="13" t="s">
        <v>95</v>
      </c>
      <c r="C36" s="13" t="s">
        <v>96</v>
      </c>
      <c r="D36" s="17">
        <v>1654586.5555599425</v>
      </c>
      <c r="E36" s="17">
        <v>0</v>
      </c>
      <c r="F36" s="13">
        <v>0</v>
      </c>
      <c r="G36" s="13">
        <v>1654586.5555599416</v>
      </c>
      <c r="H36" s="13">
        <v>1E+30</v>
      </c>
    </row>
    <row r="37" spans="2:8" ht="12.75">
      <c r="B37" s="13" t="s">
        <v>97</v>
      </c>
      <c r="C37" s="13" t="s">
        <v>98</v>
      </c>
      <c r="D37" s="17">
        <v>6000.000000001172</v>
      </c>
      <c r="E37" s="17">
        <v>4.410802048002289</v>
      </c>
      <c r="F37" s="13">
        <v>6000</v>
      </c>
      <c r="G37" s="13">
        <v>10670.911994421738</v>
      </c>
      <c r="H37" s="13">
        <v>600.0728728428721</v>
      </c>
    </row>
    <row r="38" spans="2:8" ht="12.75">
      <c r="B38" s="13" t="s">
        <v>99</v>
      </c>
      <c r="C38" s="13" t="s">
        <v>100</v>
      </c>
      <c r="D38" s="17">
        <v>4800.000000003678</v>
      </c>
      <c r="E38" s="17">
        <v>4.410802046020855</v>
      </c>
      <c r="F38" s="13">
        <v>4800</v>
      </c>
      <c r="G38" s="13">
        <v>401.69324602631224</v>
      </c>
      <c r="H38" s="13">
        <v>489.70483665180484</v>
      </c>
    </row>
    <row r="39" spans="2:8" ht="12.75">
      <c r="B39" s="13" t="s">
        <v>101</v>
      </c>
      <c r="C39" s="13" t="s">
        <v>102</v>
      </c>
      <c r="D39" s="17">
        <v>10200</v>
      </c>
      <c r="E39" s="17">
        <v>3.311857428075605</v>
      </c>
      <c r="F39" s="13">
        <v>10200</v>
      </c>
      <c r="G39" s="13">
        <v>2.5159947520231047</v>
      </c>
      <c r="H39" s="13">
        <v>206.29029688431805</v>
      </c>
    </row>
    <row r="40" spans="2:8" ht="12.75">
      <c r="B40" s="13" t="s">
        <v>103</v>
      </c>
      <c r="C40" s="13" t="s">
        <v>104</v>
      </c>
      <c r="D40" s="17">
        <v>300.0000000000224</v>
      </c>
      <c r="E40" s="17">
        <v>0.6410256415116212</v>
      </c>
      <c r="F40" s="13">
        <v>300</v>
      </c>
      <c r="G40" s="13">
        <v>1E+30</v>
      </c>
      <c r="H40" s="13">
        <v>183.735865931543</v>
      </c>
    </row>
    <row r="41" spans="2:8" ht="12.75">
      <c r="B41" s="13" t="s">
        <v>105</v>
      </c>
      <c r="C41" s="13" t="s">
        <v>106</v>
      </c>
      <c r="D41" s="17">
        <v>659.999999999262</v>
      </c>
      <c r="E41" s="17">
        <v>0.6410256285395648</v>
      </c>
      <c r="F41" s="13">
        <v>660</v>
      </c>
      <c r="G41" s="13">
        <v>2.2409123524116175</v>
      </c>
      <c r="H41" s="13">
        <v>172.71486422144696</v>
      </c>
    </row>
    <row r="42" spans="2:8" ht="12.75">
      <c r="B42" s="13" t="s">
        <v>107</v>
      </c>
      <c r="C42" s="13" t="s">
        <v>108</v>
      </c>
      <c r="D42" s="17">
        <v>2280</v>
      </c>
      <c r="E42" s="17">
        <v>0.6410256410626191</v>
      </c>
      <c r="F42" s="13">
        <v>2280</v>
      </c>
      <c r="G42" s="13">
        <v>1E+30</v>
      </c>
      <c r="H42" s="13">
        <v>1674.3855436840165</v>
      </c>
    </row>
    <row r="43" spans="2:8" ht="12.75">
      <c r="B43" s="13" t="s">
        <v>109</v>
      </c>
      <c r="C43" s="13" t="s">
        <v>110</v>
      </c>
      <c r="D43" s="17">
        <v>239.9999999999717</v>
      </c>
      <c r="E43" s="17">
        <v>18.782051282366684</v>
      </c>
      <c r="F43" s="13">
        <v>240</v>
      </c>
      <c r="G43" s="13">
        <v>233.84564754808386</v>
      </c>
      <c r="H43" s="13">
        <v>108.95708475029035</v>
      </c>
    </row>
    <row r="44" spans="2:8" ht="12.75">
      <c r="B44" s="13" t="s">
        <v>111</v>
      </c>
      <c r="C44" s="13" t="s">
        <v>112</v>
      </c>
      <c r="D44" s="17">
        <v>300.0000000001757</v>
      </c>
      <c r="E44" s="17">
        <v>18.782051292509173</v>
      </c>
      <c r="F44" s="13">
        <v>300</v>
      </c>
      <c r="G44" s="13">
        <v>219.81891810098355</v>
      </c>
      <c r="H44" s="13">
        <v>2.8520702667181523</v>
      </c>
    </row>
    <row r="45" spans="2:8" ht="12.75">
      <c r="B45" s="13" t="s">
        <v>113</v>
      </c>
      <c r="C45" s="13" t="s">
        <v>114</v>
      </c>
      <c r="D45" s="17">
        <v>420</v>
      </c>
      <c r="E45" s="17">
        <v>18.782051285948132</v>
      </c>
      <c r="F45" s="13">
        <v>420</v>
      </c>
      <c r="G45" s="13">
        <v>2131.0361464722428</v>
      </c>
      <c r="H45" s="13">
        <v>31.746223328769762</v>
      </c>
    </row>
    <row r="46" spans="2:8" ht="12.75">
      <c r="B46" s="13" t="s">
        <v>115</v>
      </c>
      <c r="C46" s="13" t="s">
        <v>116</v>
      </c>
      <c r="D46" s="17">
        <v>289.6818140552664</v>
      </c>
      <c r="E46" s="17">
        <v>0</v>
      </c>
      <c r="F46" s="13">
        <v>244</v>
      </c>
      <c r="G46" s="13">
        <v>45.68181405535531</v>
      </c>
      <c r="H46" s="13">
        <v>1E+30</v>
      </c>
    </row>
    <row r="47" spans="2:8" ht="12.75">
      <c r="B47" s="13" t="s">
        <v>117</v>
      </c>
      <c r="C47" s="13" t="s">
        <v>118</v>
      </c>
      <c r="D47" s="17">
        <v>277.2375503569365</v>
      </c>
      <c r="E47" s="17">
        <v>0</v>
      </c>
      <c r="F47" s="13">
        <v>240</v>
      </c>
      <c r="G47" s="13">
        <v>37.23755035671284</v>
      </c>
      <c r="H47" s="13">
        <v>1E+30</v>
      </c>
    </row>
    <row r="48" spans="2:8" ht="12.75">
      <c r="B48" s="13" t="s">
        <v>119</v>
      </c>
      <c r="C48" s="13" t="s">
        <v>120</v>
      </c>
      <c r="D48" s="17">
        <v>506.82794748886766</v>
      </c>
      <c r="E48" s="17">
        <v>0</v>
      </c>
      <c r="F48" s="13">
        <v>408</v>
      </c>
      <c r="G48" s="13">
        <v>98.8279474888675</v>
      </c>
      <c r="H48" s="13">
        <v>1E+30</v>
      </c>
    </row>
    <row r="49" spans="2:8" ht="12.75">
      <c r="B49" s="13" t="s">
        <v>121</v>
      </c>
      <c r="C49" s="13" t="s">
        <v>122</v>
      </c>
      <c r="D49" s="17">
        <v>107.85728271378821</v>
      </c>
      <c r="E49" s="17">
        <v>0</v>
      </c>
      <c r="F49" s="13">
        <v>80</v>
      </c>
      <c r="G49" s="13">
        <v>27.857282713788166</v>
      </c>
      <c r="H49" s="13">
        <v>1E+30</v>
      </c>
    </row>
    <row r="50" spans="2:8" ht="12.75">
      <c r="B50" s="13" t="s">
        <v>123</v>
      </c>
      <c r="C50" s="13" t="s">
        <v>124</v>
      </c>
      <c r="D50" s="17">
        <v>62.52411322661307</v>
      </c>
      <c r="E50" s="17">
        <v>0</v>
      </c>
      <c r="F50" s="13">
        <v>54</v>
      </c>
      <c r="G50" s="13">
        <v>8.524113226726985</v>
      </c>
      <c r="H50" s="13">
        <v>1E+30</v>
      </c>
    </row>
    <row r="51" spans="2:8" ht="12.75">
      <c r="B51" s="13" t="s">
        <v>125</v>
      </c>
      <c r="C51" s="13" t="s">
        <v>126</v>
      </c>
      <c r="D51" s="17">
        <v>168</v>
      </c>
      <c r="E51" s="17">
        <v>132.13197313777215</v>
      </c>
      <c r="F51" s="13">
        <v>168</v>
      </c>
      <c r="G51" s="13">
        <v>2.7208837643480592</v>
      </c>
      <c r="H51" s="13">
        <v>0.03318493101885197</v>
      </c>
    </row>
    <row r="52" spans="2:8" ht="12.75">
      <c r="B52" s="13" t="s">
        <v>127</v>
      </c>
      <c r="C52" s="13" t="s">
        <v>128</v>
      </c>
      <c r="D52" s="17">
        <v>198.68125995725865</v>
      </c>
      <c r="E52" s="17">
        <v>0</v>
      </c>
      <c r="F52" s="13">
        <v>120</v>
      </c>
      <c r="G52" s="13">
        <v>78.68125995725856</v>
      </c>
      <c r="H52" s="13">
        <v>1E+30</v>
      </c>
    </row>
    <row r="53" spans="2:8" ht="12.75">
      <c r="B53" s="13" t="s">
        <v>129</v>
      </c>
      <c r="C53" s="13" t="s">
        <v>130</v>
      </c>
      <c r="D53" s="17">
        <v>125.4041938293158</v>
      </c>
      <c r="E53" s="17">
        <v>0</v>
      </c>
      <c r="F53" s="13">
        <v>96</v>
      </c>
      <c r="G53" s="13">
        <v>29.404193828868575</v>
      </c>
      <c r="H53" s="13">
        <v>1E+30</v>
      </c>
    </row>
    <row r="54" spans="2:8" ht="12.75">
      <c r="B54" s="13" t="s">
        <v>131</v>
      </c>
      <c r="C54" s="13" t="s">
        <v>132</v>
      </c>
      <c r="D54" s="17">
        <v>313.9181639346049</v>
      </c>
      <c r="E54" s="17">
        <v>0</v>
      </c>
      <c r="F54" s="13">
        <v>288</v>
      </c>
      <c r="G54" s="13">
        <v>25.918163934604863</v>
      </c>
      <c r="H54" s="13">
        <v>1E+30</v>
      </c>
    </row>
    <row r="55" spans="2:8" ht="12.75">
      <c r="B55" s="13" t="s">
        <v>133</v>
      </c>
      <c r="C55" s="13" t="s">
        <v>134</v>
      </c>
      <c r="D55" s="17">
        <v>71.36370037141128</v>
      </c>
      <c r="E55" s="17">
        <v>0</v>
      </c>
      <c r="F55" s="13">
        <v>40</v>
      </c>
      <c r="G55" s="13">
        <v>31.363700371435062</v>
      </c>
      <c r="H55" s="13">
        <v>1E+30</v>
      </c>
    </row>
    <row r="56" spans="2:8" ht="12.75">
      <c r="B56" s="13" t="s">
        <v>135</v>
      </c>
      <c r="C56" s="13" t="s">
        <v>136</v>
      </c>
      <c r="D56" s="17">
        <v>38.888646618596695</v>
      </c>
      <c r="E56" s="17">
        <v>0</v>
      </c>
      <c r="F56" s="13">
        <v>30</v>
      </c>
      <c r="G56" s="13">
        <v>8.88864661864308</v>
      </c>
      <c r="H56" s="13">
        <v>1E+30</v>
      </c>
    </row>
    <row r="57" spans="2:8" ht="12.75">
      <c r="B57" s="13" t="s">
        <v>137</v>
      </c>
      <c r="C57" s="13" t="s">
        <v>138</v>
      </c>
      <c r="D57" s="17">
        <v>104.39278659422325</v>
      </c>
      <c r="E57" s="17">
        <v>0</v>
      </c>
      <c r="F57" s="13">
        <v>90</v>
      </c>
      <c r="G57" s="13">
        <v>14.39278659422323</v>
      </c>
      <c r="H57" s="13">
        <v>1E+30</v>
      </c>
    </row>
    <row r="58" spans="2:8" ht="13.5" thickBot="1">
      <c r="B58" s="14" t="s">
        <v>139</v>
      </c>
      <c r="C58" s="14" t="s">
        <v>140</v>
      </c>
      <c r="D58" s="18">
        <v>122.99999999997434</v>
      </c>
      <c r="E58" s="18">
        <v>-30.906727984823657</v>
      </c>
      <c r="F58" s="14">
        <v>123</v>
      </c>
      <c r="G58" s="14">
        <v>27.297589212828264</v>
      </c>
      <c r="H58" s="14">
        <v>0.33293175801124875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40">
      <selection activeCell="F65" sqref="F65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7.00390625" style="0" bestFit="1" customWidth="1"/>
    <col min="4" max="4" width="8.00390625" style="0" bestFit="1" customWidth="1"/>
    <col min="5" max="5" width="9.00390625" style="0" bestFit="1" customWidth="1"/>
    <col min="6" max="6" width="12.00390625" style="0" bestFit="1" customWidth="1"/>
    <col min="7" max="8" width="12.421875" style="0" bestFit="1" customWidth="1"/>
  </cols>
  <sheetData>
    <row r="1" ht="12.75">
      <c r="A1" s="12" t="s">
        <v>30</v>
      </c>
    </row>
    <row r="2" ht="12.75">
      <c r="A2" s="12" t="s">
        <v>31</v>
      </c>
    </row>
    <row r="3" ht="12.75">
      <c r="A3" s="12" t="s">
        <v>150</v>
      </c>
    </row>
    <row r="6" ht="13.5" thickBot="1">
      <c r="A6" t="s">
        <v>33</v>
      </c>
    </row>
    <row r="7" spans="2:8" ht="12.75">
      <c r="B7" s="15"/>
      <c r="C7" s="15"/>
      <c r="D7" s="15" t="s">
        <v>36</v>
      </c>
      <c r="E7" s="15" t="s">
        <v>38</v>
      </c>
      <c r="F7" s="15" t="s">
        <v>39</v>
      </c>
      <c r="G7" s="15" t="s">
        <v>41</v>
      </c>
      <c r="H7" s="15" t="s">
        <v>41</v>
      </c>
    </row>
    <row r="8" spans="2:8" ht="13.5" thickBot="1">
      <c r="B8" s="16" t="s">
        <v>34</v>
      </c>
      <c r="C8" s="16" t="s">
        <v>35</v>
      </c>
      <c r="D8" s="16" t="s">
        <v>37</v>
      </c>
      <c r="E8" s="16" t="s">
        <v>16</v>
      </c>
      <c r="F8" s="16" t="s">
        <v>40</v>
      </c>
      <c r="G8" s="16" t="s">
        <v>42</v>
      </c>
      <c r="H8" s="16" t="s">
        <v>43</v>
      </c>
    </row>
    <row r="9" spans="2:8" ht="12.75">
      <c r="B9" s="13" t="s">
        <v>49</v>
      </c>
      <c r="C9" s="13" t="s">
        <v>50</v>
      </c>
      <c r="D9" s="17">
        <v>296.10556337192406</v>
      </c>
      <c r="E9" s="17">
        <v>0</v>
      </c>
      <c r="F9" s="13">
        <v>127.00000000044673</v>
      </c>
      <c r="G9" s="13">
        <v>10.34954422871715</v>
      </c>
      <c r="H9" s="13">
        <v>1.0072561213724711E-06</v>
      </c>
    </row>
    <row r="10" spans="2:8" ht="12.75">
      <c r="B10" s="13" t="s">
        <v>51</v>
      </c>
      <c r="C10" s="13" t="s">
        <v>52</v>
      </c>
      <c r="D10" s="17">
        <v>0</v>
      </c>
      <c r="E10" s="17">
        <v>22.691817376856722</v>
      </c>
      <c r="F10" s="13">
        <v>145.00000001862645</v>
      </c>
      <c r="G10" s="13">
        <v>1E+30</v>
      </c>
      <c r="H10" s="13">
        <v>22.691817376856722</v>
      </c>
    </row>
    <row r="11" spans="2:8" ht="12.75">
      <c r="B11" s="13" t="s">
        <v>53</v>
      </c>
      <c r="C11" s="13" t="s">
        <v>54</v>
      </c>
      <c r="D11" s="17">
        <v>41.68363803777553</v>
      </c>
      <c r="E11" s="17">
        <v>0</v>
      </c>
      <c r="F11" s="13">
        <v>314.000000000463</v>
      </c>
      <c r="G11" s="13">
        <v>0</v>
      </c>
      <c r="H11" s="13">
        <v>3.82982618368977</v>
      </c>
    </row>
    <row r="12" spans="2:8" ht="12.75">
      <c r="B12" s="13" t="s">
        <v>55</v>
      </c>
      <c r="C12" s="13" t="s">
        <v>56</v>
      </c>
      <c r="D12" s="17">
        <v>27.630520966577876</v>
      </c>
      <c r="E12" s="17">
        <v>0</v>
      </c>
      <c r="F12" s="13">
        <v>339.0000003795961</v>
      </c>
      <c r="G12" s="13">
        <v>4.31464437487429</v>
      </c>
      <c r="H12" s="13">
        <v>0</v>
      </c>
    </row>
    <row r="13" spans="2:8" ht="12.75">
      <c r="B13" s="13" t="s">
        <v>57</v>
      </c>
      <c r="C13" s="13" t="s">
        <v>58</v>
      </c>
      <c r="D13" s="17">
        <v>0</v>
      </c>
      <c r="E13" s="17">
        <v>24.99999755654875</v>
      </c>
      <c r="F13" s="13">
        <v>24.99999998964153</v>
      </c>
      <c r="G13" s="13">
        <v>1E+30</v>
      </c>
      <c r="H13" s="13">
        <v>24.99999755654875</v>
      </c>
    </row>
    <row r="14" spans="2:8" ht="12.75">
      <c r="B14" s="13" t="s">
        <v>59</v>
      </c>
      <c r="C14" s="13" t="s">
        <v>60</v>
      </c>
      <c r="D14" s="17">
        <v>0.8216208452903899</v>
      </c>
      <c r="E14" s="17">
        <v>0</v>
      </c>
      <c r="F14" s="13">
        <v>404.99999998060366</v>
      </c>
      <c r="G14" s="13">
        <v>2.624965010572851E-06</v>
      </c>
      <c r="H14" s="13">
        <v>26.971483120639785</v>
      </c>
    </row>
    <row r="15" spans="2:8" ht="12.75">
      <c r="B15" s="13" t="s">
        <v>61</v>
      </c>
      <c r="C15" s="13" t="s">
        <v>62</v>
      </c>
      <c r="D15" s="17">
        <v>10.990367857025458</v>
      </c>
      <c r="E15" s="17">
        <v>0</v>
      </c>
      <c r="F15" s="13">
        <v>127.00000000686337</v>
      </c>
      <c r="G15" s="13">
        <v>1.0072561228079315E-06</v>
      </c>
      <c r="H15" s="13">
        <v>10.349544243466484</v>
      </c>
    </row>
    <row r="16" spans="2:8" ht="12.75">
      <c r="B16" s="13" t="s">
        <v>63</v>
      </c>
      <c r="C16" s="13" t="s">
        <v>64</v>
      </c>
      <c r="D16" s="17">
        <v>0</v>
      </c>
      <c r="E16" s="17">
        <v>22.69181754796262</v>
      </c>
      <c r="F16" s="13">
        <v>145.00000019324943</v>
      </c>
      <c r="G16" s="13">
        <v>1E+30</v>
      </c>
      <c r="H16" s="13">
        <v>22.69181754796262</v>
      </c>
    </row>
    <row r="17" spans="2:8" ht="12.75">
      <c r="B17" s="13" t="s">
        <v>65</v>
      </c>
      <c r="C17" s="13" t="s">
        <v>66</v>
      </c>
      <c r="D17" s="17">
        <v>26.82854733861839</v>
      </c>
      <c r="E17" s="17">
        <v>0</v>
      </c>
      <c r="F17" s="13">
        <v>314.00000000827424</v>
      </c>
      <c r="G17" s="13">
        <v>3.829826183259685</v>
      </c>
      <c r="H17" s="13">
        <v>0</v>
      </c>
    </row>
    <row r="18" spans="2:8" ht="12.75">
      <c r="B18" s="13" t="s">
        <v>67</v>
      </c>
      <c r="C18" s="13" t="s">
        <v>68</v>
      </c>
      <c r="D18" s="17">
        <v>66.9132044883073</v>
      </c>
      <c r="E18" s="17">
        <v>0</v>
      </c>
      <c r="F18" s="13">
        <v>338.9999999981061</v>
      </c>
      <c r="G18" s="13">
        <v>0</v>
      </c>
      <c r="H18" s="13">
        <v>4.3146443725486225</v>
      </c>
    </row>
    <row r="19" spans="2:8" ht="12.75">
      <c r="B19" s="13" t="s">
        <v>69</v>
      </c>
      <c r="C19" s="13" t="s">
        <v>70</v>
      </c>
      <c r="D19" s="17">
        <v>0</v>
      </c>
      <c r="E19" s="17">
        <v>25.000000023283093</v>
      </c>
      <c r="F19" s="13">
        <v>25.000000023283064</v>
      </c>
      <c r="G19" s="13">
        <v>1E+30</v>
      </c>
      <c r="H19" s="13">
        <v>25.000000023283093</v>
      </c>
    </row>
    <row r="20" spans="2:8" ht="12.75">
      <c r="B20" s="13" t="s">
        <v>71</v>
      </c>
      <c r="C20" s="13" t="s">
        <v>72</v>
      </c>
      <c r="D20" s="17">
        <v>0.44856749016283576</v>
      </c>
      <c r="E20" s="17">
        <v>0</v>
      </c>
      <c r="F20" s="13">
        <v>405.000000260048</v>
      </c>
      <c r="G20" s="13">
        <v>26.97148309768189</v>
      </c>
      <c r="H20" s="13">
        <v>2.6249650083385044E-06</v>
      </c>
    </row>
    <row r="21" spans="2:8" ht="12.75">
      <c r="B21" s="13" t="s">
        <v>73</v>
      </c>
      <c r="C21" s="13" t="s">
        <v>74</v>
      </c>
      <c r="D21" s="17">
        <v>364.51174802497854</v>
      </c>
      <c r="E21" s="17">
        <v>0</v>
      </c>
      <c r="F21" s="13">
        <v>127.00000000052087</v>
      </c>
      <c r="G21" s="13">
        <v>38.03418725818201</v>
      </c>
      <c r="H21" s="13">
        <v>46.88570059713459</v>
      </c>
    </row>
    <row r="22" spans="2:8" ht="12.75">
      <c r="B22" s="13" t="s">
        <v>75</v>
      </c>
      <c r="C22" s="13" t="s">
        <v>76</v>
      </c>
      <c r="D22" s="17">
        <v>0</v>
      </c>
      <c r="E22" s="17">
        <v>33.63644439015445</v>
      </c>
      <c r="F22" s="13">
        <v>145.00000001862645</v>
      </c>
      <c r="G22" s="13">
        <v>1E+30</v>
      </c>
      <c r="H22" s="13">
        <v>33.63644439015445</v>
      </c>
    </row>
    <row r="23" spans="2:8" ht="12.75">
      <c r="B23" s="13" t="s">
        <v>77</v>
      </c>
      <c r="C23" s="13" t="s">
        <v>78</v>
      </c>
      <c r="D23" s="17">
        <v>85.84965740883213</v>
      </c>
      <c r="E23" s="17">
        <v>0</v>
      </c>
      <c r="F23" s="13">
        <v>314.0000000031628</v>
      </c>
      <c r="G23" s="13">
        <v>22.708528144922106</v>
      </c>
      <c r="H23" s="13">
        <v>16.017727293994504</v>
      </c>
    </row>
    <row r="24" spans="2:8" ht="12.75">
      <c r="B24" s="13" t="s">
        <v>79</v>
      </c>
      <c r="C24" s="13" t="s">
        <v>80</v>
      </c>
      <c r="D24" s="17">
        <v>56.45627453035778</v>
      </c>
      <c r="E24" s="17">
        <v>0</v>
      </c>
      <c r="F24" s="13">
        <v>338.99999999988097</v>
      </c>
      <c r="G24" s="13">
        <v>17.48488238700733</v>
      </c>
      <c r="H24" s="13">
        <v>20.713354993007716</v>
      </c>
    </row>
    <row r="25" spans="2:8" ht="12.75">
      <c r="B25" s="13" t="s">
        <v>81</v>
      </c>
      <c r="C25" s="13" t="s">
        <v>82</v>
      </c>
      <c r="D25" s="17">
        <v>42.93296265860022</v>
      </c>
      <c r="E25" s="17">
        <v>0</v>
      </c>
      <c r="F25" s="13">
        <v>25.000000001480903</v>
      </c>
      <c r="G25" s="13">
        <v>119.7872103362396</v>
      </c>
      <c r="H25" s="13">
        <v>25.000000001480903</v>
      </c>
    </row>
    <row r="26" spans="2:8" ht="13.5" thickBot="1">
      <c r="B26" s="14" t="s">
        <v>83</v>
      </c>
      <c r="C26" s="14" t="s">
        <v>84</v>
      </c>
      <c r="D26" s="18">
        <v>1.511724920422554</v>
      </c>
      <c r="E26" s="18">
        <v>0</v>
      </c>
      <c r="F26" s="14">
        <v>404.999999926992</v>
      </c>
      <c r="G26" s="14">
        <v>127.31679647745517</v>
      </c>
      <c r="H26" s="14">
        <v>110.29755249487896</v>
      </c>
    </row>
    <row r="28" ht="13.5" thickBot="1">
      <c r="A28" t="s">
        <v>44</v>
      </c>
    </row>
    <row r="29" spans="2:8" ht="12.75">
      <c r="B29" s="15"/>
      <c r="C29" s="15"/>
      <c r="D29" s="15" t="s">
        <v>36</v>
      </c>
      <c r="E29" s="15" t="s">
        <v>45</v>
      </c>
      <c r="F29" s="15" t="s">
        <v>47</v>
      </c>
      <c r="G29" s="15" t="s">
        <v>41</v>
      </c>
      <c r="H29" s="15" t="s">
        <v>41</v>
      </c>
    </row>
    <row r="30" spans="2:8" ht="13.5" thickBot="1">
      <c r="B30" s="16" t="s">
        <v>34</v>
      </c>
      <c r="C30" s="16" t="s">
        <v>35</v>
      </c>
      <c r="D30" s="16" t="s">
        <v>37</v>
      </c>
      <c r="E30" s="16" t="s">
        <v>46</v>
      </c>
      <c r="F30" s="16" t="s">
        <v>48</v>
      </c>
      <c r="G30" s="16" t="s">
        <v>42</v>
      </c>
      <c r="H30" s="16" t="s">
        <v>43</v>
      </c>
    </row>
    <row r="31" spans="2:8" ht="12.75">
      <c r="B31" s="13" t="s">
        <v>85</v>
      </c>
      <c r="C31" s="13" t="s">
        <v>86</v>
      </c>
      <c r="D31" s="17">
        <v>1196648.0296349968</v>
      </c>
      <c r="E31" s="17">
        <v>0</v>
      </c>
      <c r="F31" s="13">
        <v>0</v>
      </c>
      <c r="G31" s="13">
        <v>1196648.0296608184</v>
      </c>
      <c r="H31" s="13">
        <v>1E+30</v>
      </c>
    </row>
    <row r="32" spans="2:8" ht="12.75">
      <c r="B32" s="13" t="s">
        <v>87</v>
      </c>
      <c r="C32" s="13" t="s">
        <v>88</v>
      </c>
      <c r="D32" s="17">
        <v>239098.30997109532</v>
      </c>
      <c r="E32" s="17">
        <v>0</v>
      </c>
      <c r="F32" s="13">
        <v>0</v>
      </c>
      <c r="G32" s="13">
        <v>239098.30997109352</v>
      </c>
      <c r="H32" s="13">
        <v>1E+30</v>
      </c>
    </row>
    <row r="33" spans="2:8" ht="12.75">
      <c r="B33" s="13" t="s">
        <v>89</v>
      </c>
      <c r="C33" s="13" t="s">
        <v>90</v>
      </c>
      <c r="D33" s="17">
        <v>1605000</v>
      </c>
      <c r="E33" s="17">
        <v>0.01794239790369279</v>
      </c>
      <c r="F33" s="13">
        <v>1605000</v>
      </c>
      <c r="G33" s="13">
        <v>2874.401858054406</v>
      </c>
      <c r="H33" s="13">
        <v>11474.768599792602</v>
      </c>
    </row>
    <row r="34" spans="2:8" ht="12.75">
      <c r="B34" s="13" t="s">
        <v>91</v>
      </c>
      <c r="C34" s="13" t="s">
        <v>92</v>
      </c>
      <c r="D34" s="17">
        <v>1200000.000028403</v>
      </c>
      <c r="E34" s="17">
        <v>0.025031771131416292</v>
      </c>
      <c r="F34" s="13">
        <v>1200000</v>
      </c>
      <c r="G34" s="13">
        <v>81536.19988708048</v>
      </c>
      <c r="H34" s="13">
        <v>325496.94594337937</v>
      </c>
    </row>
    <row r="35" spans="2:8" ht="12.75">
      <c r="B35" s="13" t="s">
        <v>93</v>
      </c>
      <c r="C35" s="13" t="s">
        <v>94</v>
      </c>
      <c r="D35" s="17">
        <v>299999.9999999953</v>
      </c>
      <c r="E35" s="17">
        <v>0.025031771129673516</v>
      </c>
      <c r="F35" s="13">
        <v>300000</v>
      </c>
      <c r="G35" s="13">
        <v>81536.19988611955</v>
      </c>
      <c r="H35" s="13">
        <v>29658.211590696974</v>
      </c>
    </row>
    <row r="36" spans="2:8" ht="12.75">
      <c r="B36" s="13" t="s">
        <v>95</v>
      </c>
      <c r="C36" s="13" t="s">
        <v>96</v>
      </c>
      <c r="D36" s="17">
        <v>1654586.5555599425</v>
      </c>
      <c r="E36" s="17">
        <v>0</v>
      </c>
      <c r="F36" s="13">
        <v>0</v>
      </c>
      <c r="G36" s="13">
        <v>1654586.5555599423</v>
      </c>
      <c r="H36" s="13">
        <v>1E+30</v>
      </c>
    </row>
    <row r="37" spans="2:8" ht="12.75">
      <c r="B37" s="13" t="s">
        <v>97</v>
      </c>
      <c r="C37" s="13" t="s">
        <v>98</v>
      </c>
      <c r="D37" s="17">
        <v>5999.99999956289</v>
      </c>
      <c r="E37" s="17">
        <v>4.410271379472716</v>
      </c>
      <c r="F37" s="13">
        <v>6000</v>
      </c>
      <c r="G37" s="13">
        <v>1642.0381076863032</v>
      </c>
      <c r="H37" s="13">
        <v>348.84984770880044</v>
      </c>
    </row>
    <row r="38" spans="2:8" ht="12.75">
      <c r="B38" s="13" t="s">
        <v>99</v>
      </c>
      <c r="C38" s="13" t="s">
        <v>100</v>
      </c>
      <c r="D38" s="17">
        <v>4800.000000000093</v>
      </c>
      <c r="E38" s="17">
        <v>4.410271379272782</v>
      </c>
      <c r="F38" s="13">
        <v>4800</v>
      </c>
      <c r="G38" s="13">
        <v>411.8959658529264</v>
      </c>
      <c r="H38" s="13">
        <v>482.67511199842147</v>
      </c>
    </row>
    <row r="39" spans="2:8" ht="12.75">
      <c r="B39" s="13" t="s">
        <v>101</v>
      </c>
      <c r="C39" s="13" t="s">
        <v>102</v>
      </c>
      <c r="D39" s="17">
        <v>10200</v>
      </c>
      <c r="E39" s="17">
        <v>2.7409173592562732</v>
      </c>
      <c r="F39" s="13">
        <v>10200</v>
      </c>
      <c r="G39" s="13">
        <v>5.308180386002495</v>
      </c>
      <c r="H39" s="13">
        <v>21.19054489359557</v>
      </c>
    </row>
    <row r="40" spans="2:8" ht="12.75">
      <c r="B40" s="13" t="s">
        <v>103</v>
      </c>
      <c r="C40" s="13" t="s">
        <v>104</v>
      </c>
      <c r="D40" s="17">
        <v>300.00000000186793</v>
      </c>
      <c r="E40" s="17">
        <v>0</v>
      </c>
      <c r="F40" s="13">
        <v>300</v>
      </c>
      <c r="G40" s="13">
        <v>4.72781868089423</v>
      </c>
      <c r="H40" s="13">
        <v>18.873709392102384</v>
      </c>
    </row>
    <row r="41" spans="2:8" ht="12.75">
      <c r="B41" s="13" t="s">
        <v>105</v>
      </c>
      <c r="C41" s="13" t="s">
        <v>106</v>
      </c>
      <c r="D41" s="17">
        <v>664.7278186829935</v>
      </c>
      <c r="E41" s="17">
        <v>0</v>
      </c>
      <c r="F41" s="13">
        <v>660</v>
      </c>
      <c r="G41" s="13">
        <v>4.727818682798435</v>
      </c>
      <c r="H41" s="13">
        <v>1E+30</v>
      </c>
    </row>
    <row r="42" spans="2:8" ht="12.75">
      <c r="B42" s="13" t="s">
        <v>107</v>
      </c>
      <c r="C42" s="13" t="s">
        <v>108</v>
      </c>
      <c r="D42" s="17">
        <v>2280</v>
      </c>
      <c r="E42" s="17">
        <v>0.6410256410643601</v>
      </c>
      <c r="F42" s="13">
        <v>2280</v>
      </c>
      <c r="G42" s="13">
        <v>1E+30</v>
      </c>
      <c r="H42" s="13">
        <v>1674.3855436834567</v>
      </c>
    </row>
    <row r="43" spans="2:8" ht="12.75">
      <c r="B43" s="13" t="s">
        <v>109</v>
      </c>
      <c r="C43" s="13" t="s">
        <v>110</v>
      </c>
      <c r="D43" s="17">
        <v>240.00000002694512</v>
      </c>
      <c r="E43" s="17">
        <v>19.28571423583885</v>
      </c>
      <c r="F43" s="13">
        <v>240</v>
      </c>
      <c r="G43" s="13">
        <v>24.02108468074365</v>
      </c>
      <c r="H43" s="13">
        <v>6.017223775655026</v>
      </c>
    </row>
    <row r="44" spans="2:8" ht="12.75">
      <c r="B44" s="13" t="s">
        <v>111</v>
      </c>
      <c r="C44" s="13" t="s">
        <v>112</v>
      </c>
      <c r="D44" s="17">
        <v>300.0000000000287</v>
      </c>
      <c r="E44" s="17">
        <v>19.285714297847193</v>
      </c>
      <c r="F44" s="13">
        <v>300</v>
      </c>
      <c r="G44" s="13">
        <v>1E+30</v>
      </c>
      <c r="H44" s="13">
        <v>6.017223777579161</v>
      </c>
    </row>
    <row r="45" spans="2:8" ht="12.75">
      <c r="B45" s="13" t="s">
        <v>113</v>
      </c>
      <c r="C45" s="13" t="s">
        <v>114</v>
      </c>
      <c r="D45" s="17">
        <v>420</v>
      </c>
      <c r="E45" s="17">
        <v>18.782051278552476</v>
      </c>
      <c r="F45" s="13">
        <v>420</v>
      </c>
      <c r="G45" s="13">
        <v>2131.0361466692507</v>
      </c>
      <c r="H45" s="13">
        <v>31.746223328923623</v>
      </c>
    </row>
    <row r="46" spans="2:8" ht="12.75">
      <c r="B46" s="13" t="s">
        <v>115</v>
      </c>
      <c r="C46" s="13" t="s">
        <v>116</v>
      </c>
      <c r="D46" s="17">
        <v>270.5268235210161</v>
      </c>
      <c r="E46" s="17">
        <v>0</v>
      </c>
      <c r="F46" s="13">
        <v>244</v>
      </c>
      <c r="G46" s="13">
        <v>26.526823504078063</v>
      </c>
      <c r="H46" s="13">
        <v>1E+30</v>
      </c>
    </row>
    <row r="47" spans="2:8" ht="12.75">
      <c r="B47" s="13" t="s">
        <v>117</v>
      </c>
      <c r="C47" s="13" t="s">
        <v>118</v>
      </c>
      <c r="D47" s="17">
        <v>276.7446617120105</v>
      </c>
      <c r="E47" s="17">
        <v>0</v>
      </c>
      <c r="F47" s="13">
        <v>240</v>
      </c>
      <c r="G47" s="13">
        <v>36.7446617120113</v>
      </c>
      <c r="H47" s="13">
        <v>1E+30</v>
      </c>
    </row>
    <row r="48" spans="2:8" ht="12.75">
      <c r="B48" s="13" t="s">
        <v>119</v>
      </c>
      <c r="C48" s="13" t="s">
        <v>120</v>
      </c>
      <c r="D48" s="17">
        <v>506.8279474888675</v>
      </c>
      <c r="E48" s="17">
        <v>0</v>
      </c>
      <c r="F48" s="13">
        <v>408</v>
      </c>
      <c r="G48" s="13">
        <v>98.82794748886745</v>
      </c>
      <c r="H48" s="13">
        <v>1E+30</v>
      </c>
    </row>
    <row r="49" spans="2:8" ht="12.75">
      <c r="B49" s="13" t="s">
        <v>121</v>
      </c>
      <c r="C49" s="13" t="s">
        <v>122</v>
      </c>
      <c r="D49" s="17">
        <v>105.53058230010596</v>
      </c>
      <c r="E49" s="17">
        <v>0</v>
      </c>
      <c r="F49" s="13">
        <v>80</v>
      </c>
      <c r="G49" s="13">
        <v>25.53058230187573</v>
      </c>
      <c r="H49" s="13">
        <v>1E+30</v>
      </c>
    </row>
    <row r="50" spans="2:8" ht="12.75">
      <c r="B50" s="13" t="s">
        <v>123</v>
      </c>
      <c r="C50" s="13" t="s">
        <v>124</v>
      </c>
      <c r="D50" s="17">
        <v>62.4642434911885</v>
      </c>
      <c r="E50" s="17">
        <v>0</v>
      </c>
      <c r="F50" s="13">
        <v>54</v>
      </c>
      <c r="G50" s="13">
        <v>8.464243491189519</v>
      </c>
      <c r="H50" s="13">
        <v>1E+30</v>
      </c>
    </row>
    <row r="51" spans="2:8" ht="12.75">
      <c r="B51" s="13" t="s">
        <v>125</v>
      </c>
      <c r="C51" s="13" t="s">
        <v>126</v>
      </c>
      <c r="D51" s="17">
        <v>168</v>
      </c>
      <c r="E51" s="17">
        <v>175.41915720668993</v>
      </c>
      <c r="F51" s="13">
        <v>168</v>
      </c>
      <c r="G51" s="13">
        <v>0.2794945299391673</v>
      </c>
      <c r="H51" s="13">
        <v>0.07001270563205134</v>
      </c>
    </row>
    <row r="52" spans="2:8" ht="12.75">
      <c r="B52" s="13" t="s">
        <v>127</v>
      </c>
      <c r="C52" s="13" t="s">
        <v>128</v>
      </c>
      <c r="D52" s="17">
        <v>192.00112068568828</v>
      </c>
      <c r="E52" s="17">
        <v>0</v>
      </c>
      <c r="F52" s="13">
        <v>120</v>
      </c>
      <c r="G52" s="13">
        <v>72.00112068911668</v>
      </c>
      <c r="H52" s="13">
        <v>1E+30</v>
      </c>
    </row>
    <row r="53" spans="2:8" ht="12.75">
      <c r="B53" s="13" t="s">
        <v>129</v>
      </c>
      <c r="C53" s="13" t="s">
        <v>130</v>
      </c>
      <c r="D53" s="17">
        <v>125.23230312592995</v>
      </c>
      <c r="E53" s="17">
        <v>0</v>
      </c>
      <c r="F53" s="13">
        <v>96</v>
      </c>
      <c r="G53" s="13">
        <v>29.23230312593284</v>
      </c>
      <c r="H53" s="13">
        <v>1E+30</v>
      </c>
    </row>
    <row r="54" spans="2:8" ht="12.75">
      <c r="B54" s="13" t="s">
        <v>131</v>
      </c>
      <c r="C54" s="13" t="s">
        <v>132</v>
      </c>
      <c r="D54" s="17">
        <v>313.9181639346049</v>
      </c>
      <c r="E54" s="17">
        <v>0</v>
      </c>
      <c r="F54" s="13">
        <v>288</v>
      </c>
      <c r="G54" s="13">
        <v>25.91816393460481</v>
      </c>
      <c r="H54" s="13">
        <v>1E+30</v>
      </c>
    </row>
    <row r="55" spans="2:8" ht="12.75">
      <c r="B55" s="13" t="s">
        <v>133</v>
      </c>
      <c r="C55" s="13" t="s">
        <v>134</v>
      </c>
      <c r="D55" s="17">
        <v>61.47565416691089</v>
      </c>
      <c r="E55" s="17">
        <v>0</v>
      </c>
      <c r="F55" s="13">
        <v>40</v>
      </c>
      <c r="G55" s="13">
        <v>21.475654167796186</v>
      </c>
      <c r="H55" s="13">
        <v>1E+30</v>
      </c>
    </row>
    <row r="56" spans="2:8" ht="12.75">
      <c r="B56" s="13" t="s">
        <v>135</v>
      </c>
      <c r="C56" s="13" t="s">
        <v>136</v>
      </c>
      <c r="D56" s="17">
        <v>38.63421132183714</v>
      </c>
      <c r="E56" s="17">
        <v>0</v>
      </c>
      <c r="F56" s="13">
        <v>30</v>
      </c>
      <c r="G56" s="13">
        <v>8.634211321835776</v>
      </c>
      <c r="H56" s="13">
        <v>1E+30</v>
      </c>
    </row>
    <row r="57" spans="2:8" ht="12.75">
      <c r="B57" s="13" t="s">
        <v>137</v>
      </c>
      <c r="C57" s="13" t="s">
        <v>138</v>
      </c>
      <c r="D57" s="17">
        <v>104.39278659422322</v>
      </c>
      <c r="E57" s="17">
        <v>0</v>
      </c>
      <c r="F57" s="13">
        <v>90</v>
      </c>
      <c r="G57" s="13">
        <v>14.392786594223228</v>
      </c>
      <c r="H57" s="13">
        <v>1E+30</v>
      </c>
    </row>
    <row r="58" spans="2:8" ht="13.5" thickBot="1">
      <c r="B58" s="14" t="s">
        <v>139</v>
      </c>
      <c r="C58" s="14" t="s">
        <v>140</v>
      </c>
      <c r="D58" s="18">
        <v>150.99999998524297</v>
      </c>
      <c r="E58" s="18">
        <v>-26.59208335311214</v>
      </c>
      <c r="F58" s="14">
        <v>151</v>
      </c>
      <c r="G58" s="14">
        <v>2.8040620348899528</v>
      </c>
      <c r="H58" s="14">
        <v>0.7024107765740197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40">
      <selection activeCell="G68" sqref="G68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7.00390625" style="0" bestFit="1" customWidth="1"/>
    <col min="4" max="4" width="8.00390625" style="0" bestFit="1" customWidth="1"/>
    <col min="5" max="5" width="9.00390625" style="0" bestFit="1" customWidth="1"/>
    <col min="6" max="6" width="12.00390625" style="0" bestFit="1" customWidth="1"/>
    <col min="7" max="7" width="12.421875" style="0" bestFit="1" customWidth="1"/>
    <col min="8" max="8" width="12.00390625" style="0" bestFit="1" customWidth="1"/>
  </cols>
  <sheetData>
    <row r="1" ht="12.75">
      <c r="A1" s="12" t="s">
        <v>30</v>
      </c>
    </row>
    <row r="2" ht="12.75">
      <c r="A2" s="12" t="s">
        <v>31</v>
      </c>
    </row>
    <row r="3" ht="12.75">
      <c r="A3" s="12" t="s">
        <v>151</v>
      </c>
    </row>
    <row r="6" ht="13.5" thickBot="1">
      <c r="A6" t="s">
        <v>33</v>
      </c>
    </row>
    <row r="7" spans="2:8" ht="12.75">
      <c r="B7" s="15"/>
      <c r="C7" s="15"/>
      <c r="D7" s="15" t="s">
        <v>36</v>
      </c>
      <c r="E7" s="15" t="s">
        <v>38</v>
      </c>
      <c r="F7" s="15" t="s">
        <v>39</v>
      </c>
      <c r="G7" s="15" t="s">
        <v>41</v>
      </c>
      <c r="H7" s="15" t="s">
        <v>41</v>
      </c>
    </row>
    <row r="8" spans="2:8" ht="13.5" thickBot="1">
      <c r="B8" s="16" t="s">
        <v>34</v>
      </c>
      <c r="C8" s="16" t="s">
        <v>35</v>
      </c>
      <c r="D8" s="16" t="s">
        <v>37</v>
      </c>
      <c r="E8" s="16" t="s">
        <v>16</v>
      </c>
      <c r="F8" s="16" t="s">
        <v>40</v>
      </c>
      <c r="G8" s="16" t="s">
        <v>42</v>
      </c>
      <c r="H8" s="16" t="s">
        <v>43</v>
      </c>
    </row>
    <row r="9" spans="2:8" ht="12.75">
      <c r="B9" s="13" t="s">
        <v>49</v>
      </c>
      <c r="C9" s="13" t="s">
        <v>50</v>
      </c>
      <c r="D9" s="17">
        <v>297.64906956701293</v>
      </c>
      <c r="E9" s="17">
        <v>0</v>
      </c>
      <c r="F9" s="13">
        <v>127.00000000003867</v>
      </c>
      <c r="G9" s="13">
        <v>0</v>
      </c>
      <c r="H9" s="13">
        <v>10.349545245913598</v>
      </c>
    </row>
    <row r="10" spans="2:8" ht="12.75">
      <c r="B10" s="13" t="s">
        <v>51</v>
      </c>
      <c r="C10" s="13" t="s">
        <v>52</v>
      </c>
      <c r="D10" s="17">
        <v>0</v>
      </c>
      <c r="E10" s="17">
        <v>22.69181736950606</v>
      </c>
      <c r="F10" s="13">
        <v>145.00000001862645</v>
      </c>
      <c r="G10" s="13">
        <v>1E+30</v>
      </c>
      <c r="H10" s="13">
        <v>22.69181736950606</v>
      </c>
    </row>
    <row r="11" spans="2:8" ht="12.75">
      <c r="B11" s="13" t="s">
        <v>53</v>
      </c>
      <c r="C11" s="13" t="s">
        <v>54</v>
      </c>
      <c r="D11" s="17">
        <v>37.512538600996486</v>
      </c>
      <c r="E11" s="17">
        <v>0</v>
      </c>
      <c r="F11" s="13">
        <v>314.00000000546316</v>
      </c>
      <c r="G11" s="13">
        <v>3.8298265542027345</v>
      </c>
      <c r="H11" s="13">
        <v>0</v>
      </c>
    </row>
    <row r="12" spans="2:8" ht="12.75">
      <c r="B12" s="13" t="s">
        <v>55</v>
      </c>
      <c r="C12" s="13" t="s">
        <v>56</v>
      </c>
      <c r="D12" s="17">
        <v>31.332931757935103</v>
      </c>
      <c r="E12" s="17">
        <v>0</v>
      </c>
      <c r="F12" s="13">
        <v>338.99999999063664</v>
      </c>
      <c r="G12" s="13">
        <v>0</v>
      </c>
      <c r="H12" s="13">
        <v>4.3146447904564225</v>
      </c>
    </row>
    <row r="13" spans="2:8" ht="12.75">
      <c r="B13" s="13" t="s">
        <v>57</v>
      </c>
      <c r="C13" s="13" t="s">
        <v>58</v>
      </c>
      <c r="D13" s="17">
        <v>0</v>
      </c>
      <c r="E13" s="17">
        <v>25.00000118743631</v>
      </c>
      <c r="F13" s="13">
        <v>25.00000118743628</v>
      </c>
      <c r="G13" s="13">
        <v>1E+30</v>
      </c>
      <c r="H13" s="13">
        <v>25.00000118743631</v>
      </c>
    </row>
    <row r="14" spans="2:8" ht="12.75">
      <c r="B14" s="13" t="s">
        <v>59</v>
      </c>
      <c r="C14" s="13" t="s">
        <v>60</v>
      </c>
      <c r="D14" s="17">
        <v>0.2293439628398165</v>
      </c>
      <c r="E14" s="17">
        <v>0</v>
      </c>
      <c r="F14" s="13">
        <v>405.0000000298085</v>
      </c>
      <c r="G14" s="13">
        <v>26.971485709740065</v>
      </c>
      <c r="H14" s="13">
        <v>0</v>
      </c>
    </row>
    <row r="15" spans="2:8" ht="12.75">
      <c r="B15" s="13" t="s">
        <v>61</v>
      </c>
      <c r="C15" s="13" t="s">
        <v>62</v>
      </c>
      <c r="D15" s="17">
        <v>10.697538276028343</v>
      </c>
      <c r="E15" s="17">
        <v>0</v>
      </c>
      <c r="F15" s="13">
        <v>127.00000001269804</v>
      </c>
      <c r="G15" s="13">
        <v>10.34954524597512</v>
      </c>
      <c r="H15" s="13">
        <v>0</v>
      </c>
    </row>
    <row r="16" spans="2:8" ht="12.75">
      <c r="B16" s="13" t="s">
        <v>63</v>
      </c>
      <c r="C16" s="13" t="s">
        <v>64</v>
      </c>
      <c r="D16" s="17">
        <v>0</v>
      </c>
      <c r="E16" s="17">
        <v>22.69181754706087</v>
      </c>
      <c r="F16" s="13">
        <v>145.00000019324943</v>
      </c>
      <c r="G16" s="13">
        <v>1E+30</v>
      </c>
      <c r="H16" s="13">
        <v>22.69181754706087</v>
      </c>
    </row>
    <row r="17" spans="2:8" ht="12.75">
      <c r="B17" s="13" t="s">
        <v>65</v>
      </c>
      <c r="C17" s="13" t="s">
        <v>66</v>
      </c>
      <c r="D17" s="17">
        <v>27.619876385770365</v>
      </c>
      <c r="E17" s="17">
        <v>0</v>
      </c>
      <c r="F17" s="13">
        <v>314.00000000281267</v>
      </c>
      <c r="G17" s="13">
        <v>0</v>
      </c>
      <c r="H17" s="13">
        <v>3.8298265542386054</v>
      </c>
    </row>
    <row r="18" spans="2:8" ht="12.75">
      <c r="B18" s="13" t="s">
        <v>67</v>
      </c>
      <c r="C18" s="13" t="s">
        <v>68</v>
      </c>
      <c r="D18" s="17">
        <v>66.21079371173066</v>
      </c>
      <c r="E18" s="17">
        <v>0</v>
      </c>
      <c r="F18" s="13">
        <v>338.9999999962843</v>
      </c>
      <c r="G18" s="13">
        <v>4.314644790479643</v>
      </c>
      <c r="H18" s="13">
        <v>0</v>
      </c>
    </row>
    <row r="19" spans="2:8" ht="12.75">
      <c r="B19" s="13" t="s">
        <v>69</v>
      </c>
      <c r="C19" s="13" t="s">
        <v>70</v>
      </c>
      <c r="D19" s="17">
        <v>0</v>
      </c>
      <c r="E19" s="17">
        <v>24.999999967526747</v>
      </c>
      <c r="F19" s="13">
        <v>25.000000023283064</v>
      </c>
      <c r="G19" s="13">
        <v>1E+30</v>
      </c>
      <c r="H19" s="13">
        <v>24.999999967526747</v>
      </c>
    </row>
    <row r="20" spans="2:8" ht="12.75">
      <c r="B20" s="13" t="s">
        <v>71</v>
      </c>
      <c r="C20" s="13" t="s">
        <v>72</v>
      </c>
      <c r="D20" s="17">
        <v>0.5609325645413413</v>
      </c>
      <c r="E20" s="17">
        <v>0</v>
      </c>
      <c r="F20" s="13">
        <v>405.0000000670807</v>
      </c>
      <c r="G20" s="13">
        <v>0</v>
      </c>
      <c r="H20" s="13">
        <v>26.97148570994819</v>
      </c>
    </row>
    <row r="21" spans="2:8" ht="12.75">
      <c r="B21" s="13" t="s">
        <v>73</v>
      </c>
      <c r="C21" s="13" t="s">
        <v>74</v>
      </c>
      <c r="D21" s="17">
        <v>364.51174802497854</v>
      </c>
      <c r="E21" s="17">
        <v>0</v>
      </c>
      <c r="F21" s="13">
        <v>126.9999999997224</v>
      </c>
      <c r="G21" s="13">
        <v>38.03418727905334</v>
      </c>
      <c r="H21" s="13">
        <v>46.885700577172855</v>
      </c>
    </row>
    <row r="22" spans="2:8" ht="12.75">
      <c r="B22" s="13" t="s">
        <v>75</v>
      </c>
      <c r="C22" s="13" t="s">
        <v>76</v>
      </c>
      <c r="D22" s="17">
        <v>0</v>
      </c>
      <c r="E22" s="17">
        <v>33.63644440580356</v>
      </c>
      <c r="F22" s="13">
        <v>145.00000001862645</v>
      </c>
      <c r="G22" s="13">
        <v>1E+30</v>
      </c>
      <c r="H22" s="13">
        <v>33.63644440580356</v>
      </c>
    </row>
    <row r="23" spans="2:8" ht="12.75">
      <c r="B23" s="13" t="s">
        <v>77</v>
      </c>
      <c r="C23" s="13" t="s">
        <v>78</v>
      </c>
      <c r="D23" s="17">
        <v>85.8496574088323</v>
      </c>
      <c r="E23" s="17">
        <v>0</v>
      </c>
      <c r="F23" s="13">
        <v>314.0000000031629</v>
      </c>
      <c r="G23" s="13">
        <v>22.708528112245105</v>
      </c>
      <c r="H23" s="13">
        <v>16.01772731997144</v>
      </c>
    </row>
    <row r="24" spans="2:8" ht="12.75">
      <c r="B24" s="13" t="s">
        <v>79</v>
      </c>
      <c r="C24" s="13" t="s">
        <v>80</v>
      </c>
      <c r="D24" s="17">
        <v>56.45627453035762</v>
      </c>
      <c r="E24" s="17">
        <v>0</v>
      </c>
      <c r="F24" s="13">
        <v>338.99999999988114</v>
      </c>
      <c r="G24" s="13">
        <v>17.48488241547539</v>
      </c>
      <c r="H24" s="13">
        <v>20.71335496346831</v>
      </c>
    </row>
    <row r="25" spans="2:8" ht="12.75">
      <c r="B25" s="13" t="s">
        <v>81</v>
      </c>
      <c r="C25" s="13" t="s">
        <v>82</v>
      </c>
      <c r="D25" s="17">
        <v>42.932962658600246</v>
      </c>
      <c r="E25" s="17">
        <v>0</v>
      </c>
      <c r="F25" s="13">
        <v>25.0000000014809</v>
      </c>
      <c r="G25" s="13">
        <v>119.78721017410814</v>
      </c>
      <c r="H25" s="13">
        <v>25.0000000014809</v>
      </c>
    </row>
    <row r="26" spans="2:8" ht="13.5" thickBot="1">
      <c r="B26" s="14" t="s">
        <v>83</v>
      </c>
      <c r="C26" s="14" t="s">
        <v>84</v>
      </c>
      <c r="D26" s="18">
        <v>1.5117249204225822</v>
      </c>
      <c r="E26" s="18">
        <v>0</v>
      </c>
      <c r="F26" s="14">
        <v>404.9999999269893</v>
      </c>
      <c r="G26" s="14">
        <v>127.31679629602677</v>
      </c>
      <c r="H26" s="14">
        <v>110.29755267449367</v>
      </c>
    </row>
    <row r="28" ht="13.5" thickBot="1">
      <c r="A28" t="s">
        <v>44</v>
      </c>
    </row>
    <row r="29" spans="2:8" ht="12.75">
      <c r="B29" s="15"/>
      <c r="C29" s="15"/>
      <c r="D29" s="15" t="s">
        <v>36</v>
      </c>
      <c r="E29" s="15" t="s">
        <v>45</v>
      </c>
      <c r="F29" s="15" t="s">
        <v>47</v>
      </c>
      <c r="G29" s="15" t="s">
        <v>41</v>
      </c>
      <c r="H29" s="15" t="s">
        <v>41</v>
      </c>
    </row>
    <row r="30" spans="2:8" ht="13.5" thickBot="1">
      <c r="B30" s="16" t="s">
        <v>34</v>
      </c>
      <c r="C30" s="16" t="s">
        <v>35</v>
      </c>
      <c r="D30" s="16" t="s">
        <v>37</v>
      </c>
      <c r="E30" s="16" t="s">
        <v>46</v>
      </c>
      <c r="F30" s="16" t="s">
        <v>48</v>
      </c>
      <c r="G30" s="16" t="s">
        <v>42</v>
      </c>
      <c r="H30" s="16" t="s">
        <v>43</v>
      </c>
    </row>
    <row r="31" spans="2:8" ht="12.75">
      <c r="B31" s="13" t="s">
        <v>85</v>
      </c>
      <c r="C31" s="13" t="s">
        <v>86</v>
      </c>
      <c r="D31" s="17">
        <v>1198843.0027528096</v>
      </c>
      <c r="E31" s="17">
        <v>0</v>
      </c>
      <c r="F31" s="13">
        <v>0</v>
      </c>
      <c r="G31" s="13">
        <v>1198843.0027530466</v>
      </c>
      <c r="H31" s="13">
        <v>1E+30</v>
      </c>
    </row>
    <row r="32" spans="2:8" ht="12.75">
      <c r="B32" s="13" t="s">
        <v>87</v>
      </c>
      <c r="C32" s="13" t="s">
        <v>88</v>
      </c>
      <c r="D32" s="17">
        <v>238681.88594617185</v>
      </c>
      <c r="E32" s="17">
        <v>0</v>
      </c>
      <c r="F32" s="13">
        <v>0</v>
      </c>
      <c r="G32" s="13">
        <v>238681.88594617436</v>
      </c>
      <c r="H32" s="13">
        <v>1E+30</v>
      </c>
    </row>
    <row r="33" spans="2:8" ht="12.75">
      <c r="B33" s="13" t="s">
        <v>89</v>
      </c>
      <c r="C33" s="13" t="s">
        <v>90</v>
      </c>
      <c r="D33" s="17">
        <v>1605000</v>
      </c>
      <c r="E33" s="17">
        <v>0.017942397896343422</v>
      </c>
      <c r="F33" s="13">
        <v>1605000</v>
      </c>
      <c r="G33" s="13">
        <v>15150.986865093517</v>
      </c>
      <c r="H33" s="13">
        <v>5866.82931977977</v>
      </c>
    </row>
    <row r="34" spans="2:8" ht="12.75">
      <c r="B34" s="13" t="s">
        <v>91</v>
      </c>
      <c r="C34" s="13" t="s">
        <v>92</v>
      </c>
      <c r="D34" s="17">
        <v>1199999.999999946</v>
      </c>
      <c r="E34" s="17">
        <v>0.02503177112712601</v>
      </c>
      <c r="F34" s="13">
        <v>1200000</v>
      </c>
      <c r="G34" s="13">
        <v>83328.8280340207</v>
      </c>
      <c r="H34" s="13">
        <v>803225.0785230619</v>
      </c>
    </row>
    <row r="35" spans="2:8" ht="12.75">
      <c r="B35" s="13" t="s">
        <v>93</v>
      </c>
      <c r="C35" s="13" t="s">
        <v>94</v>
      </c>
      <c r="D35" s="17">
        <v>300000</v>
      </c>
      <c r="E35" s="17">
        <v>0.025031771131703167</v>
      </c>
      <c r="F35" s="13">
        <v>300000</v>
      </c>
      <c r="G35" s="13">
        <v>135806.63229320903</v>
      </c>
      <c r="H35" s="13">
        <v>28590.899545482775</v>
      </c>
    </row>
    <row r="36" spans="2:8" ht="12.75">
      <c r="B36" s="13" t="s">
        <v>95</v>
      </c>
      <c r="C36" s="13" t="s">
        <v>96</v>
      </c>
      <c r="D36" s="17">
        <v>1654586.5555599427</v>
      </c>
      <c r="E36" s="17">
        <v>0</v>
      </c>
      <c r="F36" s="13">
        <v>0</v>
      </c>
      <c r="G36" s="13">
        <v>1654586.5555599423</v>
      </c>
      <c r="H36" s="13">
        <v>1E+30</v>
      </c>
    </row>
    <row r="37" spans="2:8" ht="12.75">
      <c r="B37" s="13" t="s">
        <v>97</v>
      </c>
      <c r="C37" s="13" t="s">
        <v>98</v>
      </c>
      <c r="D37" s="17">
        <v>6000.000000000139</v>
      </c>
      <c r="E37" s="17">
        <v>4.4102713795385124</v>
      </c>
      <c r="F37" s="13">
        <v>6000</v>
      </c>
      <c r="G37" s="13">
        <v>477.11276334784003</v>
      </c>
      <c r="H37" s="13">
        <v>314.3269822626567</v>
      </c>
    </row>
    <row r="38" spans="2:8" ht="12.75">
      <c r="B38" s="13" t="s">
        <v>99</v>
      </c>
      <c r="C38" s="13" t="s">
        <v>100</v>
      </c>
      <c r="D38" s="17">
        <v>4799.999999999823</v>
      </c>
      <c r="E38" s="17">
        <v>4.41027137910834</v>
      </c>
      <c r="F38" s="13">
        <v>4800</v>
      </c>
      <c r="G38" s="13">
        <v>401.69324602031855</v>
      </c>
      <c r="H38" s="13">
        <v>489.7048366492824</v>
      </c>
    </row>
    <row r="39" spans="2:8" ht="12.75">
      <c r="B39" s="13" t="s">
        <v>101</v>
      </c>
      <c r="C39" s="13" t="s">
        <v>102</v>
      </c>
      <c r="D39" s="17">
        <v>10200</v>
      </c>
      <c r="E39" s="17">
        <v>2.740917355436008</v>
      </c>
      <c r="F39" s="13">
        <v>10200</v>
      </c>
      <c r="G39" s="13">
        <v>27.97944590854534</v>
      </c>
      <c r="H39" s="13">
        <v>10.834319577270174</v>
      </c>
    </row>
    <row r="40" spans="2:8" ht="12.75">
      <c r="B40" s="13" t="s">
        <v>103</v>
      </c>
      <c r="C40" s="13" t="s">
        <v>104</v>
      </c>
      <c r="D40" s="17">
        <v>324.92035641046664</v>
      </c>
      <c r="E40" s="17">
        <v>0</v>
      </c>
      <c r="F40" s="13">
        <v>300</v>
      </c>
      <c r="G40" s="13">
        <v>24.920356410377675</v>
      </c>
      <c r="H40" s="13">
        <v>1E+30</v>
      </c>
    </row>
    <row r="41" spans="2:8" ht="12.75">
      <c r="B41" s="13" t="s">
        <v>105</v>
      </c>
      <c r="C41" s="13" t="s">
        <v>106</v>
      </c>
      <c r="D41" s="17">
        <v>659.9999999999711</v>
      </c>
      <c r="E41" s="17">
        <v>0</v>
      </c>
      <c r="F41" s="13">
        <v>660</v>
      </c>
      <c r="G41" s="13">
        <v>23.60152808300758</v>
      </c>
      <c r="H41" s="13">
        <v>9.649765982148596</v>
      </c>
    </row>
    <row r="42" spans="2:8" ht="12.75">
      <c r="B42" s="13" t="s">
        <v>107</v>
      </c>
      <c r="C42" s="13" t="s">
        <v>108</v>
      </c>
      <c r="D42" s="17">
        <v>2280</v>
      </c>
      <c r="E42" s="17">
        <v>0.6410256410643601</v>
      </c>
      <c r="F42" s="13">
        <v>2280</v>
      </c>
      <c r="G42" s="13">
        <v>1E+30</v>
      </c>
      <c r="H42" s="13">
        <v>1674.3855436834576</v>
      </c>
    </row>
    <row r="43" spans="2:8" ht="12.75">
      <c r="B43" s="13" t="s">
        <v>109</v>
      </c>
      <c r="C43" s="13" t="s">
        <v>110</v>
      </c>
      <c r="D43" s="17">
        <v>239.99999999998644</v>
      </c>
      <c r="E43" s="17">
        <v>19.285714287114445</v>
      </c>
      <c r="F43" s="13">
        <v>240</v>
      </c>
      <c r="G43" s="13">
        <v>8.436107656991167E+19</v>
      </c>
      <c r="H43" s="13">
        <v>4.816223219640965</v>
      </c>
    </row>
    <row r="44" spans="2:8" ht="12.75">
      <c r="B44" s="13" t="s">
        <v>111</v>
      </c>
      <c r="C44" s="13" t="s">
        <v>112</v>
      </c>
      <c r="D44" s="17">
        <v>299.9999999999949</v>
      </c>
      <c r="E44" s="17">
        <v>19.285714287651288</v>
      </c>
      <c r="F44" s="13">
        <v>300</v>
      </c>
      <c r="G44" s="13">
        <v>12.281520340714273</v>
      </c>
      <c r="H44" s="13">
        <v>8.461420550334022</v>
      </c>
    </row>
    <row r="45" spans="2:8" ht="12.75">
      <c r="B45" s="13" t="s">
        <v>113</v>
      </c>
      <c r="C45" s="13" t="s">
        <v>114</v>
      </c>
      <c r="D45" s="17">
        <v>420</v>
      </c>
      <c r="E45" s="17">
        <v>18.78205127846063</v>
      </c>
      <c r="F45" s="13">
        <v>420</v>
      </c>
      <c r="G45" s="13">
        <v>2131.0361462807505</v>
      </c>
      <c r="H45" s="13">
        <v>31.74622332892394</v>
      </c>
    </row>
    <row r="46" spans="2:8" ht="12.75">
      <c r="B46" s="13" t="s">
        <v>115</v>
      </c>
      <c r="C46" s="13" t="s">
        <v>116</v>
      </c>
      <c r="D46" s="17">
        <v>267.92880499396836</v>
      </c>
      <c r="E46" s="17">
        <v>0</v>
      </c>
      <c r="F46" s="13">
        <v>244</v>
      </c>
      <c r="G46" s="13">
        <v>23.928804993950827</v>
      </c>
      <c r="H46" s="13">
        <v>1E+30</v>
      </c>
    </row>
    <row r="47" spans="2:8" ht="12.75">
      <c r="B47" s="13" t="s">
        <v>117</v>
      </c>
      <c r="C47" s="13" t="s">
        <v>118</v>
      </c>
      <c r="D47" s="17">
        <v>277.2375503567513</v>
      </c>
      <c r="E47" s="17">
        <v>0</v>
      </c>
      <c r="F47" s="13">
        <v>240</v>
      </c>
      <c r="G47" s="13">
        <v>37.23755035674938</v>
      </c>
      <c r="H47" s="13">
        <v>1E+30</v>
      </c>
    </row>
    <row r="48" spans="2:8" ht="12.75">
      <c r="B48" s="13" t="s">
        <v>119</v>
      </c>
      <c r="C48" s="13" t="s">
        <v>120</v>
      </c>
      <c r="D48" s="17">
        <v>506.8279474888676</v>
      </c>
      <c r="E48" s="17">
        <v>0</v>
      </c>
      <c r="F48" s="13">
        <v>408</v>
      </c>
      <c r="G48" s="13">
        <v>98.8279474888675</v>
      </c>
      <c r="H48" s="13">
        <v>1E+30</v>
      </c>
    </row>
    <row r="49" spans="2:8" ht="12.75">
      <c r="B49" s="13" t="s">
        <v>121</v>
      </c>
      <c r="C49" s="13" t="s">
        <v>122</v>
      </c>
      <c r="D49" s="17">
        <v>105.21500862401989</v>
      </c>
      <c r="E49" s="17">
        <v>0</v>
      </c>
      <c r="F49" s="13">
        <v>80</v>
      </c>
      <c r="G49" s="13">
        <v>25.215008624017194</v>
      </c>
      <c r="H49" s="13">
        <v>1E+30</v>
      </c>
    </row>
    <row r="50" spans="2:8" ht="12.75">
      <c r="B50" s="13" t="s">
        <v>123</v>
      </c>
      <c r="C50" s="13" t="s">
        <v>124</v>
      </c>
      <c r="D50" s="17">
        <v>62.524113226517926</v>
      </c>
      <c r="E50" s="17">
        <v>0</v>
      </c>
      <c r="F50" s="13">
        <v>54</v>
      </c>
      <c r="G50" s="13">
        <v>8.52411322651791</v>
      </c>
      <c r="H50" s="13">
        <v>1E+30</v>
      </c>
    </row>
    <row r="51" spans="2:8" ht="12.75">
      <c r="B51" s="13" t="s">
        <v>125</v>
      </c>
      <c r="C51" s="13" t="s">
        <v>126</v>
      </c>
      <c r="D51" s="17">
        <v>168</v>
      </c>
      <c r="E51" s="17">
        <v>175.41915749762182</v>
      </c>
      <c r="F51" s="13">
        <v>168</v>
      </c>
      <c r="G51" s="13">
        <v>0.1429001978321477</v>
      </c>
      <c r="H51" s="13">
        <v>0.36903732874495954</v>
      </c>
    </row>
    <row r="52" spans="2:8" ht="12.75">
      <c r="B52" s="13" t="s">
        <v>127</v>
      </c>
      <c r="C52" s="13" t="s">
        <v>128</v>
      </c>
      <c r="D52" s="17">
        <v>191.0950839223887</v>
      </c>
      <c r="E52" s="17">
        <v>0</v>
      </c>
      <c r="F52" s="13">
        <v>120</v>
      </c>
      <c r="G52" s="13">
        <v>71.09508392237998</v>
      </c>
      <c r="H52" s="13">
        <v>1E+30</v>
      </c>
    </row>
    <row r="53" spans="2:8" ht="12.75">
      <c r="B53" s="13" t="s">
        <v>129</v>
      </c>
      <c r="C53" s="13" t="s">
        <v>130</v>
      </c>
      <c r="D53" s="17">
        <v>125.4041938291447</v>
      </c>
      <c r="E53" s="17">
        <v>0</v>
      </c>
      <c r="F53" s="13">
        <v>96</v>
      </c>
      <c r="G53" s="13">
        <v>29.40419382914693</v>
      </c>
      <c r="H53" s="13">
        <v>1E+30</v>
      </c>
    </row>
    <row r="54" spans="2:8" ht="12.75">
      <c r="B54" s="13" t="s">
        <v>131</v>
      </c>
      <c r="C54" s="13" t="s">
        <v>132</v>
      </c>
      <c r="D54" s="17">
        <v>313.9181639346049</v>
      </c>
      <c r="E54" s="17">
        <v>0</v>
      </c>
      <c r="F54" s="13">
        <v>288</v>
      </c>
      <c r="G54" s="13">
        <v>25.91816393460494</v>
      </c>
      <c r="H54" s="13">
        <v>1E+30</v>
      </c>
    </row>
    <row r="55" spans="2:8" ht="12.75">
      <c r="B55" s="13" t="s">
        <v>133</v>
      </c>
      <c r="C55" s="13" t="s">
        <v>134</v>
      </c>
      <c r="D55" s="17">
        <v>60.13452442461883</v>
      </c>
      <c r="E55" s="17">
        <v>0</v>
      </c>
      <c r="F55" s="13">
        <v>40</v>
      </c>
      <c r="G55" s="13">
        <v>20.134524424621212</v>
      </c>
      <c r="H55" s="13">
        <v>1E+30</v>
      </c>
    </row>
    <row r="56" spans="2:8" ht="12.75">
      <c r="B56" s="13" t="s">
        <v>135</v>
      </c>
      <c r="C56" s="13" t="s">
        <v>136</v>
      </c>
      <c r="D56" s="17">
        <v>38.888646618514386</v>
      </c>
      <c r="E56" s="17">
        <v>0</v>
      </c>
      <c r="F56" s="13">
        <v>30</v>
      </c>
      <c r="G56" s="13">
        <v>8.88864661851474</v>
      </c>
      <c r="H56" s="13">
        <v>1E+30</v>
      </c>
    </row>
    <row r="57" spans="2:8" ht="12.75">
      <c r="B57" s="13" t="s">
        <v>137</v>
      </c>
      <c r="C57" s="13" t="s">
        <v>138</v>
      </c>
      <c r="D57" s="17">
        <v>104.39278659422328</v>
      </c>
      <c r="E57" s="17">
        <v>0</v>
      </c>
      <c r="F57" s="13">
        <v>90</v>
      </c>
      <c r="G57" s="13">
        <v>14.39278659422327</v>
      </c>
      <c r="H57" s="13">
        <v>1E+30</v>
      </c>
    </row>
    <row r="58" spans="2:8" ht="13.5" thickBot="1">
      <c r="B58" s="14" t="s">
        <v>139</v>
      </c>
      <c r="C58" s="14" t="s">
        <v>140</v>
      </c>
      <c r="D58" s="18">
        <v>154.00000000002336</v>
      </c>
      <c r="E58" s="18">
        <v>-26.592083325105087</v>
      </c>
      <c r="F58" s="14">
        <v>154</v>
      </c>
      <c r="G58" s="14">
        <v>1.4336631905345114</v>
      </c>
      <c r="H58" s="14">
        <v>3.702410788656082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31">
      <selection activeCell="J52" sqref="J52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7.00390625" style="0" bestFit="1" customWidth="1"/>
    <col min="4" max="4" width="8.00390625" style="0" bestFit="1" customWidth="1"/>
    <col min="5" max="5" width="9.00390625" style="0" bestFit="1" customWidth="1"/>
    <col min="6" max="8" width="12.00390625" style="0" bestFit="1" customWidth="1"/>
  </cols>
  <sheetData>
    <row r="1" ht="12.75">
      <c r="A1" s="12" t="s">
        <v>30</v>
      </c>
    </row>
    <row r="2" ht="12.75">
      <c r="A2" s="12" t="s">
        <v>31</v>
      </c>
    </row>
    <row r="3" ht="12.75">
      <c r="A3" s="12" t="s">
        <v>152</v>
      </c>
    </row>
    <row r="6" ht="13.5" thickBot="1">
      <c r="A6" t="s">
        <v>33</v>
      </c>
    </row>
    <row r="7" spans="2:8" ht="12.75">
      <c r="B7" s="15"/>
      <c r="C7" s="15"/>
      <c r="D7" s="15" t="s">
        <v>36</v>
      </c>
      <c r="E7" s="15" t="s">
        <v>38</v>
      </c>
      <c r="F7" s="15" t="s">
        <v>39</v>
      </c>
      <c r="G7" s="15" t="s">
        <v>41</v>
      </c>
      <c r="H7" s="15" t="s">
        <v>41</v>
      </c>
    </row>
    <row r="8" spans="2:8" ht="13.5" thickBot="1">
      <c r="B8" s="16" t="s">
        <v>34</v>
      </c>
      <c r="C8" s="16" t="s">
        <v>35</v>
      </c>
      <c r="D8" s="16" t="s">
        <v>37</v>
      </c>
      <c r="E8" s="16" t="s">
        <v>16</v>
      </c>
      <c r="F8" s="16" t="s">
        <v>40</v>
      </c>
      <c r="G8" s="16" t="s">
        <v>42</v>
      </c>
      <c r="H8" s="16" t="s">
        <v>43</v>
      </c>
    </row>
    <row r="9" spans="2:8" ht="12.75">
      <c r="B9" s="13" t="s">
        <v>49</v>
      </c>
      <c r="C9" s="13" t="s">
        <v>50</v>
      </c>
      <c r="D9" s="17">
        <v>298.246752583003</v>
      </c>
      <c r="E9" s="17">
        <v>0</v>
      </c>
      <c r="F9" s="13">
        <v>126.9999999993398</v>
      </c>
      <c r="G9" s="13">
        <v>0</v>
      </c>
      <c r="H9" s="13">
        <v>68.88311704437994</v>
      </c>
    </row>
    <row r="10" spans="2:8" ht="12.75">
      <c r="B10" s="13" t="s">
        <v>51</v>
      </c>
      <c r="C10" s="13" t="s">
        <v>52</v>
      </c>
      <c r="D10" s="17">
        <v>0</v>
      </c>
      <c r="E10" s="17">
        <v>22.69181734801261</v>
      </c>
      <c r="F10" s="13">
        <v>144.99999998952262</v>
      </c>
      <c r="G10" s="13">
        <v>1E+30</v>
      </c>
      <c r="H10" s="13">
        <v>22.69181734801261</v>
      </c>
    </row>
    <row r="11" spans="2:8" ht="12.75">
      <c r="B11" s="13" t="s">
        <v>53</v>
      </c>
      <c r="C11" s="13" t="s">
        <v>54</v>
      </c>
      <c r="D11" s="17">
        <v>35.897387802705765</v>
      </c>
      <c r="E11" s="17">
        <v>0</v>
      </c>
      <c r="F11" s="13">
        <v>313.99999999936506</v>
      </c>
      <c r="G11" s="13">
        <v>57.508131740014605</v>
      </c>
      <c r="H11" s="13">
        <v>0</v>
      </c>
    </row>
    <row r="12" spans="2:8" ht="12.75">
      <c r="B12" s="13" t="s">
        <v>55</v>
      </c>
      <c r="C12" s="13" t="s">
        <v>56</v>
      </c>
      <c r="D12" s="17">
        <v>32.76659494846242</v>
      </c>
      <c r="E12" s="17">
        <v>0</v>
      </c>
      <c r="F12" s="13">
        <v>339.00000000537676</v>
      </c>
      <c r="G12" s="13">
        <v>0</v>
      </c>
      <c r="H12" s="13">
        <v>64.78809353647215</v>
      </c>
    </row>
    <row r="13" spans="2:8" ht="12.75">
      <c r="B13" s="13" t="s">
        <v>57</v>
      </c>
      <c r="C13" s="13" t="s">
        <v>58</v>
      </c>
      <c r="D13" s="17">
        <v>0</v>
      </c>
      <c r="E13" s="17">
        <v>25.00000118743631</v>
      </c>
      <c r="F13" s="13">
        <v>25.00000118743628</v>
      </c>
      <c r="G13" s="13">
        <v>1E+30</v>
      </c>
      <c r="H13" s="13">
        <v>25.00000118743631</v>
      </c>
    </row>
    <row r="14" spans="2:8" ht="12.75">
      <c r="B14" s="13" t="s">
        <v>59</v>
      </c>
      <c r="C14" s="13" t="s">
        <v>60</v>
      </c>
      <c r="D14" s="17">
        <v>0</v>
      </c>
      <c r="E14" s="17">
        <v>0</v>
      </c>
      <c r="F14" s="13">
        <v>405.0000004340188</v>
      </c>
      <c r="G14" s="13">
        <v>1E+30</v>
      </c>
      <c r="H14" s="13">
        <v>0</v>
      </c>
    </row>
    <row r="15" spans="2:8" ht="12.75">
      <c r="B15" s="13" t="s">
        <v>61</v>
      </c>
      <c r="C15" s="13" t="s">
        <v>62</v>
      </c>
      <c r="D15" s="17">
        <v>10.933639680144001</v>
      </c>
      <c r="E15" s="17">
        <v>0</v>
      </c>
      <c r="F15" s="13">
        <v>127.00000001104034</v>
      </c>
      <c r="G15" s="13">
        <v>28.482092626487205</v>
      </c>
      <c r="H15" s="13">
        <v>0</v>
      </c>
    </row>
    <row r="16" spans="2:8" ht="12.75">
      <c r="B16" s="13" t="s">
        <v>63</v>
      </c>
      <c r="C16" s="13" t="s">
        <v>64</v>
      </c>
      <c r="D16" s="17">
        <v>0</v>
      </c>
      <c r="E16" s="17">
        <v>22.691817231424594</v>
      </c>
      <c r="F16" s="13">
        <v>144.99999990221113</v>
      </c>
      <c r="G16" s="13">
        <v>1E+30</v>
      </c>
      <c r="H16" s="13">
        <v>22.691817231424594</v>
      </c>
    </row>
    <row r="17" spans="2:8" ht="12.75">
      <c r="B17" s="13" t="s">
        <v>65</v>
      </c>
      <c r="C17" s="13" t="s">
        <v>66</v>
      </c>
      <c r="D17" s="17">
        <v>26.981846926761655</v>
      </c>
      <c r="E17" s="17">
        <v>0</v>
      </c>
      <c r="F17" s="13">
        <v>313.9999999992904</v>
      </c>
      <c r="G17" s="13">
        <v>0</v>
      </c>
      <c r="H17" s="13">
        <v>18.385883537325775</v>
      </c>
    </row>
    <row r="18" spans="2:8" ht="12.75">
      <c r="B18" s="13" t="s">
        <v>67</v>
      </c>
      <c r="C18" s="13" t="s">
        <v>68</v>
      </c>
      <c r="D18" s="17">
        <v>66.7771305211712</v>
      </c>
      <c r="E18" s="17">
        <v>0</v>
      </c>
      <c r="F18" s="13">
        <v>339.00000000191636</v>
      </c>
      <c r="G18" s="13">
        <v>20.7133548998659</v>
      </c>
      <c r="H18" s="13">
        <v>0</v>
      </c>
    </row>
    <row r="19" spans="2:8" ht="12.75">
      <c r="B19" s="13" t="s">
        <v>69</v>
      </c>
      <c r="C19" s="13" t="s">
        <v>70</v>
      </c>
      <c r="D19" s="17">
        <v>0</v>
      </c>
      <c r="E19" s="17">
        <v>25.000000023283036</v>
      </c>
      <c r="F19" s="13">
        <v>25.000000023283064</v>
      </c>
      <c r="G19" s="13">
        <v>1E+30</v>
      </c>
      <c r="H19" s="13">
        <v>25.000000023283036</v>
      </c>
    </row>
    <row r="20" spans="2:8" ht="12.75">
      <c r="B20" s="13" t="s">
        <v>71</v>
      </c>
      <c r="C20" s="13" t="s">
        <v>72</v>
      </c>
      <c r="D20" s="17">
        <v>0.4703353245232657</v>
      </c>
      <c r="E20" s="17">
        <v>0</v>
      </c>
      <c r="F20" s="13">
        <v>404.9999997565899</v>
      </c>
      <c r="G20" s="13">
        <v>0</v>
      </c>
      <c r="H20" s="13">
        <v>129.48225933194925</v>
      </c>
    </row>
    <row r="21" spans="2:8" ht="12.75">
      <c r="B21" s="13" t="s">
        <v>73</v>
      </c>
      <c r="C21" s="13" t="s">
        <v>74</v>
      </c>
      <c r="D21" s="17">
        <v>364.51174802497854</v>
      </c>
      <c r="E21" s="17">
        <v>0</v>
      </c>
      <c r="F21" s="13">
        <v>126.9999999997224</v>
      </c>
      <c r="G21" s="13">
        <v>38.03418727858522</v>
      </c>
      <c r="H21" s="13">
        <v>46.885700537425016</v>
      </c>
    </row>
    <row r="22" spans="2:8" ht="12.75">
      <c r="B22" s="13" t="s">
        <v>75</v>
      </c>
      <c r="C22" s="13" t="s">
        <v>76</v>
      </c>
      <c r="D22" s="17">
        <v>0</v>
      </c>
      <c r="E22" s="17">
        <v>33.636444406043516</v>
      </c>
      <c r="F22" s="13">
        <v>144.99999998952262</v>
      </c>
      <c r="G22" s="13">
        <v>1E+30</v>
      </c>
      <c r="H22" s="13">
        <v>33.636444406043516</v>
      </c>
    </row>
    <row r="23" spans="2:8" ht="12.75">
      <c r="B23" s="13" t="s">
        <v>77</v>
      </c>
      <c r="C23" s="13" t="s">
        <v>78</v>
      </c>
      <c r="D23" s="17">
        <v>85.84965740883214</v>
      </c>
      <c r="E23" s="17">
        <v>0</v>
      </c>
      <c r="F23" s="13">
        <v>313.9999999997722</v>
      </c>
      <c r="G23" s="13">
        <v>22.70852804270172</v>
      </c>
      <c r="H23" s="13">
        <v>16.01772737853419</v>
      </c>
    </row>
    <row r="24" spans="2:8" ht="12.75">
      <c r="B24" s="13" t="s">
        <v>79</v>
      </c>
      <c r="C24" s="13" t="s">
        <v>80</v>
      </c>
      <c r="D24" s="17">
        <v>56.45627453035781</v>
      </c>
      <c r="E24" s="17">
        <v>0</v>
      </c>
      <c r="F24" s="13">
        <v>338.9999999998821</v>
      </c>
      <c r="G24" s="13">
        <v>17.484882479318554</v>
      </c>
      <c r="H24" s="13">
        <v>20.713354899829277</v>
      </c>
    </row>
    <row r="25" spans="2:8" ht="12.75">
      <c r="B25" s="13" t="s">
        <v>81</v>
      </c>
      <c r="C25" s="13" t="s">
        <v>82</v>
      </c>
      <c r="D25" s="17">
        <v>42.932962658600225</v>
      </c>
      <c r="E25" s="17">
        <v>0</v>
      </c>
      <c r="F25" s="13">
        <v>25.000000001480878</v>
      </c>
      <c r="G25" s="13">
        <v>119.7872098059506</v>
      </c>
      <c r="H25" s="13">
        <v>25.000000001480878</v>
      </c>
    </row>
    <row r="26" spans="2:8" ht="13.5" thickBot="1">
      <c r="B26" s="14" t="s">
        <v>83</v>
      </c>
      <c r="C26" s="14" t="s">
        <v>84</v>
      </c>
      <c r="D26" s="18">
        <v>1.5117249204225454</v>
      </c>
      <c r="E26" s="18">
        <v>0</v>
      </c>
      <c r="F26" s="14">
        <v>404.9999999269818</v>
      </c>
      <c r="G26" s="14">
        <v>127.31679590507596</v>
      </c>
      <c r="H26" s="14">
        <v>110.29755307748523</v>
      </c>
    </row>
    <row r="28" ht="13.5" thickBot="1">
      <c r="A28" t="s">
        <v>44</v>
      </c>
    </row>
    <row r="29" spans="2:8" ht="12.75">
      <c r="B29" s="15"/>
      <c r="C29" s="15"/>
      <c r="D29" s="15" t="s">
        <v>36</v>
      </c>
      <c r="E29" s="15" t="s">
        <v>45</v>
      </c>
      <c r="F29" s="15" t="s">
        <v>47</v>
      </c>
      <c r="G29" s="15" t="s">
        <v>41</v>
      </c>
      <c r="H29" s="15" t="s">
        <v>41</v>
      </c>
    </row>
    <row r="30" spans="2:8" ht="13.5" thickBot="1">
      <c r="B30" s="16" t="s">
        <v>34</v>
      </c>
      <c r="C30" s="16" t="s">
        <v>35</v>
      </c>
      <c r="D30" s="16" t="s">
        <v>37</v>
      </c>
      <c r="E30" s="16" t="s">
        <v>46</v>
      </c>
      <c r="F30" s="16" t="s">
        <v>48</v>
      </c>
      <c r="G30" s="16" t="s">
        <v>42</v>
      </c>
      <c r="H30" s="16" t="s">
        <v>43</v>
      </c>
    </row>
    <row r="31" spans="2:8" ht="12.75">
      <c r="B31" s="13" t="s">
        <v>85</v>
      </c>
      <c r="C31" s="13" t="s">
        <v>86</v>
      </c>
      <c r="D31" s="17">
        <v>1199692.9495591056</v>
      </c>
      <c r="E31" s="17">
        <v>0</v>
      </c>
      <c r="F31" s="13">
        <v>0</v>
      </c>
      <c r="G31" s="13">
        <v>1199692.9495590655</v>
      </c>
      <c r="H31" s="13">
        <v>1E+30</v>
      </c>
    </row>
    <row r="32" spans="2:8" ht="12.75">
      <c r="B32" s="13" t="s">
        <v>87</v>
      </c>
      <c r="C32" s="13" t="s">
        <v>88</v>
      </c>
      <c r="D32" s="17">
        <v>239017.63855921465</v>
      </c>
      <c r="E32" s="17">
        <v>0</v>
      </c>
      <c r="F32" s="13">
        <v>0</v>
      </c>
      <c r="G32" s="13">
        <v>239017.63855921404</v>
      </c>
      <c r="H32" s="13">
        <v>1E+30</v>
      </c>
    </row>
    <row r="33" spans="2:8" ht="12.75">
      <c r="B33" s="13" t="s">
        <v>89</v>
      </c>
      <c r="C33" s="13" t="s">
        <v>90</v>
      </c>
      <c r="D33" s="17">
        <v>1605000</v>
      </c>
      <c r="E33" s="17">
        <v>0.017942397881032635</v>
      </c>
      <c r="F33" s="13">
        <v>1605000</v>
      </c>
      <c r="G33" s="13">
        <v>2317.5606519621915</v>
      </c>
      <c r="H33" s="13">
        <v>12031.609805450851</v>
      </c>
    </row>
    <row r="34" spans="2:8" ht="12.75">
      <c r="B34" s="13" t="s">
        <v>91</v>
      </c>
      <c r="C34" s="13" t="s">
        <v>92</v>
      </c>
      <c r="D34" s="17">
        <v>1200000.000000009</v>
      </c>
      <c r="E34" s="17">
        <v>0.0250317711281724</v>
      </c>
      <c r="F34" s="13">
        <v>1200000</v>
      </c>
      <c r="G34" s="13">
        <v>170889.57080065922</v>
      </c>
      <c r="H34" s="13">
        <v>32917.20322735933</v>
      </c>
    </row>
    <row r="35" spans="2:8" ht="12.75">
      <c r="B35" s="13" t="s">
        <v>93</v>
      </c>
      <c r="C35" s="13" t="s">
        <v>94</v>
      </c>
      <c r="D35" s="17">
        <v>300000.00000001804</v>
      </c>
      <c r="E35" s="17">
        <v>0.02503177113279421</v>
      </c>
      <c r="F35" s="13">
        <v>300000</v>
      </c>
      <c r="G35" s="13">
        <v>65740.66467740877</v>
      </c>
      <c r="H35" s="13">
        <v>29505.126971705253</v>
      </c>
    </row>
    <row r="36" spans="2:8" ht="12.75">
      <c r="B36" s="13" t="s">
        <v>95</v>
      </c>
      <c r="C36" s="13" t="s">
        <v>96</v>
      </c>
      <c r="D36" s="17">
        <v>1654586.5555599427</v>
      </c>
      <c r="E36" s="17">
        <v>0</v>
      </c>
      <c r="F36" s="13">
        <v>0</v>
      </c>
      <c r="G36" s="13">
        <v>1654586.5555599425</v>
      </c>
      <c r="H36" s="13">
        <v>1E+30</v>
      </c>
    </row>
    <row r="37" spans="2:8" ht="12.75">
      <c r="B37" s="13" t="s">
        <v>97</v>
      </c>
      <c r="C37" s="13" t="s">
        <v>98</v>
      </c>
      <c r="D37" s="17">
        <v>5999.999999999822</v>
      </c>
      <c r="E37" s="17">
        <v>4.410271379526021</v>
      </c>
      <c r="F37" s="13">
        <v>6000</v>
      </c>
      <c r="G37" s="13">
        <v>978.4560430529748</v>
      </c>
      <c r="H37" s="13">
        <v>188.472803034791</v>
      </c>
    </row>
    <row r="38" spans="2:8" ht="12.75">
      <c r="B38" s="13" t="s">
        <v>99</v>
      </c>
      <c r="C38" s="13" t="s">
        <v>100</v>
      </c>
      <c r="D38" s="17">
        <v>4800.000000000131</v>
      </c>
      <c r="E38" s="17">
        <v>4.410271379158428</v>
      </c>
      <c r="F38" s="13">
        <v>4800</v>
      </c>
      <c r="G38" s="13">
        <v>409.7699126053296</v>
      </c>
      <c r="H38" s="13">
        <v>483.92938867370077</v>
      </c>
    </row>
    <row r="39" spans="2:8" ht="12.75">
      <c r="B39" s="13" t="s">
        <v>101</v>
      </c>
      <c r="C39" s="13" t="s">
        <v>102</v>
      </c>
      <c r="D39" s="17">
        <v>10200</v>
      </c>
      <c r="E39" s="17">
        <v>2.740917346944884</v>
      </c>
      <c r="F39" s="13">
        <v>10200</v>
      </c>
      <c r="G39" s="13">
        <v>4.279857376873483</v>
      </c>
      <c r="H39" s="13">
        <v>22.218867902302573</v>
      </c>
    </row>
    <row r="40" spans="2:8" ht="12.75">
      <c r="B40" s="13" t="s">
        <v>103</v>
      </c>
      <c r="C40" s="13" t="s">
        <v>104</v>
      </c>
      <c r="D40" s="17">
        <v>334.57012239255727</v>
      </c>
      <c r="E40" s="17">
        <v>0</v>
      </c>
      <c r="F40" s="13">
        <v>300</v>
      </c>
      <c r="G40" s="13">
        <v>34.570122392587436</v>
      </c>
      <c r="H40" s="13">
        <v>1E+30</v>
      </c>
    </row>
    <row r="41" spans="2:8" ht="12.75">
      <c r="B41" s="13" t="s">
        <v>105</v>
      </c>
      <c r="C41" s="13" t="s">
        <v>106</v>
      </c>
      <c r="D41" s="17">
        <v>663.8119257816259</v>
      </c>
      <c r="E41" s="17">
        <v>0</v>
      </c>
      <c r="F41" s="13">
        <v>660</v>
      </c>
      <c r="G41" s="13">
        <v>3.81192578160326</v>
      </c>
      <c r="H41" s="13">
        <v>1E+30</v>
      </c>
    </row>
    <row r="42" spans="2:8" ht="12.75">
      <c r="B42" s="13" t="s">
        <v>107</v>
      </c>
      <c r="C42" s="13" t="s">
        <v>108</v>
      </c>
      <c r="D42" s="17">
        <v>2280</v>
      </c>
      <c r="E42" s="17">
        <v>0.6410256410643601</v>
      </c>
      <c r="F42" s="13">
        <v>2280</v>
      </c>
      <c r="G42" s="13">
        <v>1E+30</v>
      </c>
      <c r="H42" s="13">
        <v>1674.3855436834554</v>
      </c>
    </row>
    <row r="43" spans="2:8" ht="12.75">
      <c r="B43" s="13" t="s">
        <v>109</v>
      </c>
      <c r="C43" s="13" t="s">
        <v>110</v>
      </c>
      <c r="D43" s="17">
        <v>239.99999999992673</v>
      </c>
      <c r="E43" s="17">
        <v>19.285714272991694</v>
      </c>
      <c r="F43" s="13">
        <v>240</v>
      </c>
      <c r="G43" s="13">
        <v>1.9025420403699664</v>
      </c>
      <c r="H43" s="13">
        <v>9.87704181498642</v>
      </c>
    </row>
    <row r="44" spans="2:8" ht="12.75">
      <c r="B44" s="13" t="s">
        <v>111</v>
      </c>
      <c r="C44" s="13" t="s">
        <v>112</v>
      </c>
      <c r="D44" s="17">
        <v>300.0000000000026</v>
      </c>
      <c r="E44" s="17">
        <v>19.28571427407083</v>
      </c>
      <c r="F44" s="13">
        <v>300</v>
      </c>
      <c r="G44" s="13">
        <v>1E+30</v>
      </c>
      <c r="H44" s="13">
        <v>4.8515419037948435</v>
      </c>
    </row>
    <row r="45" spans="2:8" ht="12.75">
      <c r="B45" s="13" t="s">
        <v>113</v>
      </c>
      <c r="C45" s="13" t="s">
        <v>114</v>
      </c>
      <c r="D45" s="17">
        <v>420</v>
      </c>
      <c r="E45" s="17">
        <v>18.782051278460642</v>
      </c>
      <c r="F45" s="13">
        <v>420</v>
      </c>
      <c r="G45" s="13">
        <v>2131.0361462807396</v>
      </c>
      <c r="H45" s="13">
        <v>31.746223328922632</v>
      </c>
    </row>
    <row r="46" spans="2:8" ht="12.75">
      <c r="B46" s="13" t="s">
        <v>115</v>
      </c>
      <c r="C46" s="13" t="s">
        <v>116</v>
      </c>
      <c r="D46" s="17">
        <v>266.9227892399231</v>
      </c>
      <c r="E46" s="17">
        <v>0</v>
      </c>
      <c r="F46" s="13">
        <v>244</v>
      </c>
      <c r="G46" s="13">
        <v>22.922789239925386</v>
      </c>
      <c r="H46" s="13">
        <v>1E+30</v>
      </c>
    </row>
    <row r="47" spans="2:8" ht="12.75">
      <c r="B47" s="13" t="s">
        <v>117</v>
      </c>
      <c r="C47" s="13" t="s">
        <v>118</v>
      </c>
      <c r="D47" s="17">
        <v>276.8401461713689</v>
      </c>
      <c r="E47" s="17">
        <v>0</v>
      </c>
      <c r="F47" s="13">
        <v>240</v>
      </c>
      <c r="G47" s="13">
        <v>36.840146171371416</v>
      </c>
      <c r="H47" s="13">
        <v>1E+30</v>
      </c>
    </row>
    <row r="48" spans="2:8" ht="12.75">
      <c r="B48" s="13" t="s">
        <v>119</v>
      </c>
      <c r="C48" s="13" t="s">
        <v>120</v>
      </c>
      <c r="D48" s="17">
        <v>506.8279474888676</v>
      </c>
      <c r="E48" s="17">
        <v>0</v>
      </c>
      <c r="F48" s="13">
        <v>408</v>
      </c>
      <c r="G48" s="13">
        <v>98.8279474888676</v>
      </c>
      <c r="H48" s="13">
        <v>1E+30</v>
      </c>
    </row>
    <row r="49" spans="2:8" ht="12.75">
      <c r="B49" s="13" t="s">
        <v>121</v>
      </c>
      <c r="C49" s="13" t="s">
        <v>122</v>
      </c>
      <c r="D49" s="17">
        <v>105.09281084654134</v>
      </c>
      <c r="E49" s="17">
        <v>0</v>
      </c>
      <c r="F49" s="13">
        <v>80</v>
      </c>
      <c r="G49" s="13">
        <v>25.092810846539816</v>
      </c>
      <c r="H49" s="13">
        <v>1E+30</v>
      </c>
    </row>
    <row r="50" spans="2:8" ht="12.75">
      <c r="B50" s="13" t="s">
        <v>123</v>
      </c>
      <c r="C50" s="13" t="s">
        <v>124</v>
      </c>
      <c r="D50" s="17">
        <v>62.4758417078881</v>
      </c>
      <c r="E50" s="17">
        <v>0</v>
      </c>
      <c r="F50" s="13">
        <v>54</v>
      </c>
      <c r="G50" s="13">
        <v>8.475841707888279</v>
      </c>
      <c r="H50" s="13">
        <v>1E+30</v>
      </c>
    </row>
    <row r="51" spans="2:8" ht="12.75">
      <c r="B51" s="13" t="s">
        <v>125</v>
      </c>
      <c r="C51" s="13" t="s">
        <v>126</v>
      </c>
      <c r="D51" s="17">
        <v>168</v>
      </c>
      <c r="E51" s="17">
        <v>175.41915813438715</v>
      </c>
      <c r="F51" s="13">
        <v>168</v>
      </c>
      <c r="G51" s="13">
        <v>0.29305768545846533</v>
      </c>
      <c r="H51" s="13">
        <v>0.05644955010641667</v>
      </c>
    </row>
    <row r="52" spans="2:8" ht="12.75">
      <c r="B52" s="13" t="s">
        <v>127</v>
      </c>
      <c r="C52" s="13" t="s">
        <v>128</v>
      </c>
      <c r="D52" s="17">
        <v>190.7442445243807</v>
      </c>
      <c r="E52" s="17">
        <v>0</v>
      </c>
      <c r="F52" s="13">
        <v>120</v>
      </c>
      <c r="G52" s="13">
        <v>70.7442445243724</v>
      </c>
      <c r="H52" s="13">
        <v>1E+30</v>
      </c>
    </row>
    <row r="53" spans="2:8" ht="12.75">
      <c r="B53" s="13" t="s">
        <v>129</v>
      </c>
      <c r="C53" s="13" t="s">
        <v>130</v>
      </c>
      <c r="D53" s="17">
        <v>125.2656025152366</v>
      </c>
      <c r="E53" s="17">
        <v>0</v>
      </c>
      <c r="F53" s="13">
        <v>96</v>
      </c>
      <c r="G53" s="13">
        <v>29.2656025152352</v>
      </c>
      <c r="H53" s="13">
        <v>1E+30</v>
      </c>
    </row>
    <row r="54" spans="2:8" ht="12.75">
      <c r="B54" s="13" t="s">
        <v>131</v>
      </c>
      <c r="C54" s="13" t="s">
        <v>132</v>
      </c>
      <c r="D54" s="17">
        <v>313.9181639346049</v>
      </c>
      <c r="E54" s="17">
        <v>0</v>
      </c>
      <c r="F54" s="13">
        <v>288</v>
      </c>
      <c r="G54" s="13">
        <v>25.918163934604895</v>
      </c>
      <c r="H54" s="13">
        <v>1E+30</v>
      </c>
    </row>
    <row r="55" spans="2:8" ht="12.75">
      <c r="B55" s="13" t="s">
        <v>133</v>
      </c>
      <c r="C55" s="13" t="s">
        <v>134</v>
      </c>
      <c r="D55" s="17">
        <v>59.615206482198246</v>
      </c>
      <c r="E55" s="17">
        <v>0</v>
      </c>
      <c r="F55" s="13">
        <v>40</v>
      </c>
      <c r="G55" s="13">
        <v>19.615206482197447</v>
      </c>
      <c r="H55" s="13">
        <v>1E+30</v>
      </c>
    </row>
    <row r="56" spans="2:8" ht="12.75">
      <c r="B56" s="13" t="s">
        <v>135</v>
      </c>
      <c r="C56" s="13" t="s">
        <v>136</v>
      </c>
      <c r="D56" s="17">
        <v>38.68350159663588</v>
      </c>
      <c r="E56" s="17">
        <v>0</v>
      </c>
      <c r="F56" s="13">
        <v>30</v>
      </c>
      <c r="G56" s="13">
        <v>8.683501596635429</v>
      </c>
      <c r="H56" s="13">
        <v>1E+30</v>
      </c>
    </row>
    <row r="57" spans="2:8" ht="12.75">
      <c r="B57" s="13" t="s">
        <v>137</v>
      </c>
      <c r="C57" s="13" t="s">
        <v>138</v>
      </c>
      <c r="D57" s="17">
        <v>104.39278659422324</v>
      </c>
      <c r="E57" s="17">
        <v>0</v>
      </c>
      <c r="F57" s="13">
        <v>90</v>
      </c>
      <c r="G57" s="13">
        <v>14.392786594223237</v>
      </c>
      <c r="H57" s="13">
        <v>1E+30</v>
      </c>
    </row>
    <row r="58" spans="2:8" ht="13.5" thickBot="1">
      <c r="B58" s="14" t="s">
        <v>139</v>
      </c>
      <c r="C58" s="14" t="s">
        <v>140</v>
      </c>
      <c r="D58" s="18">
        <v>155.99999999999142</v>
      </c>
      <c r="E58" s="18">
        <v>-26.592083256118784</v>
      </c>
      <c r="F58" s="14">
        <v>156</v>
      </c>
      <c r="G58" s="14">
        <v>2.9401360019927267</v>
      </c>
      <c r="H58" s="14">
        <v>0.5663368094391457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43">
      <selection activeCell="G69" sqref="G69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7.00390625" style="0" bestFit="1" customWidth="1"/>
    <col min="4" max="4" width="8.00390625" style="0" bestFit="1" customWidth="1"/>
    <col min="5" max="5" width="9.00390625" style="0" bestFit="1" customWidth="1"/>
    <col min="6" max="8" width="12.00390625" style="0" bestFit="1" customWidth="1"/>
  </cols>
  <sheetData>
    <row r="1" ht="12.75">
      <c r="A1" s="12" t="s">
        <v>30</v>
      </c>
    </row>
    <row r="2" ht="12.75">
      <c r="A2" s="12" t="s">
        <v>31</v>
      </c>
    </row>
    <row r="3" ht="12.75">
      <c r="A3" s="12" t="s">
        <v>153</v>
      </c>
    </row>
    <row r="6" ht="13.5" thickBot="1">
      <c r="A6" t="s">
        <v>33</v>
      </c>
    </row>
    <row r="7" spans="2:8" ht="12.75">
      <c r="B7" s="15"/>
      <c r="C7" s="15"/>
      <c r="D7" s="15" t="s">
        <v>36</v>
      </c>
      <c r="E7" s="15" t="s">
        <v>38</v>
      </c>
      <c r="F7" s="15" t="s">
        <v>39</v>
      </c>
      <c r="G7" s="15" t="s">
        <v>41</v>
      </c>
      <c r="H7" s="15" t="s">
        <v>41</v>
      </c>
    </row>
    <row r="8" spans="2:8" ht="13.5" thickBot="1">
      <c r="B8" s="16" t="s">
        <v>34</v>
      </c>
      <c r="C8" s="16" t="s">
        <v>35</v>
      </c>
      <c r="D8" s="16" t="s">
        <v>37</v>
      </c>
      <c r="E8" s="16" t="s">
        <v>16</v>
      </c>
      <c r="F8" s="16" t="s">
        <v>40</v>
      </c>
      <c r="G8" s="16" t="s">
        <v>42</v>
      </c>
      <c r="H8" s="16" t="s">
        <v>43</v>
      </c>
    </row>
    <row r="9" spans="2:8" ht="12.75">
      <c r="B9" s="13" t="s">
        <v>49</v>
      </c>
      <c r="C9" s="13" t="s">
        <v>50</v>
      </c>
      <c r="D9" s="17">
        <v>298.2467525830038</v>
      </c>
      <c r="E9" s="17">
        <v>0</v>
      </c>
      <c r="F9" s="13">
        <v>127.00000000020329</v>
      </c>
      <c r="G9" s="13">
        <v>28.688706389603695</v>
      </c>
      <c r="H9" s="13">
        <v>69.86378846675669</v>
      </c>
    </row>
    <row r="10" spans="2:8" ht="12.75">
      <c r="B10" s="13" t="s">
        <v>51</v>
      </c>
      <c r="C10" s="13" t="s">
        <v>52</v>
      </c>
      <c r="D10" s="17">
        <v>0</v>
      </c>
      <c r="E10" s="17">
        <v>23.081343931295006</v>
      </c>
      <c r="F10" s="13">
        <v>144.99999998952262</v>
      </c>
      <c r="G10" s="13">
        <v>1E+30</v>
      </c>
      <c r="H10" s="13">
        <v>23.081343931295006</v>
      </c>
    </row>
    <row r="11" spans="2:8" ht="12.75">
      <c r="B11" s="13" t="s">
        <v>53</v>
      </c>
      <c r="C11" s="13" t="s">
        <v>54</v>
      </c>
      <c r="D11" s="17">
        <v>35.89738780268681</v>
      </c>
      <c r="E11" s="17">
        <v>0</v>
      </c>
      <c r="F11" s="13">
        <v>313.99999999949745</v>
      </c>
      <c r="G11" s="13">
        <v>39.12224820056071</v>
      </c>
      <c r="H11" s="13">
        <v>18.38588353991069</v>
      </c>
    </row>
    <row r="12" spans="2:8" ht="12.75">
      <c r="B12" s="13" t="s">
        <v>55</v>
      </c>
      <c r="C12" s="13" t="s">
        <v>56</v>
      </c>
      <c r="D12" s="17">
        <v>32.76659494848384</v>
      </c>
      <c r="E12" s="17">
        <v>0</v>
      </c>
      <c r="F12" s="13">
        <v>339.0000000019929</v>
      </c>
      <c r="G12" s="13">
        <v>20.71335490283616</v>
      </c>
      <c r="H12" s="13">
        <v>44.07473863390922</v>
      </c>
    </row>
    <row r="13" spans="2:8" ht="12.75">
      <c r="B13" s="13" t="s">
        <v>57</v>
      </c>
      <c r="C13" s="13" t="s">
        <v>58</v>
      </c>
      <c r="D13" s="17">
        <v>0</v>
      </c>
      <c r="E13" s="17">
        <v>25.000001187436254</v>
      </c>
      <c r="F13" s="13">
        <v>25.00000118743628</v>
      </c>
      <c r="G13" s="13">
        <v>1E+30</v>
      </c>
      <c r="H13" s="13">
        <v>25.000001187436254</v>
      </c>
    </row>
    <row r="14" spans="2:8" ht="12.75">
      <c r="B14" s="13" t="s">
        <v>59</v>
      </c>
      <c r="C14" s="13" t="s">
        <v>60</v>
      </c>
      <c r="D14" s="17">
        <v>0</v>
      </c>
      <c r="E14" s="17">
        <v>129.4822593512667</v>
      </c>
      <c r="F14" s="13">
        <v>404.9999997369014</v>
      </c>
      <c r="G14" s="13">
        <v>1E+30</v>
      </c>
      <c r="H14" s="13">
        <v>129.4822593512667</v>
      </c>
    </row>
    <row r="15" spans="2:8" ht="12.75">
      <c r="B15" s="13" t="s">
        <v>61</v>
      </c>
      <c r="C15" s="13" t="s">
        <v>62</v>
      </c>
      <c r="D15" s="17">
        <v>12.159359475866411</v>
      </c>
      <c r="E15" s="17">
        <v>0</v>
      </c>
      <c r="F15" s="13">
        <v>126.99999999971824</v>
      </c>
      <c r="G15" s="13">
        <v>28.6887066301729</v>
      </c>
      <c r="H15" s="13">
        <v>69.86378846720878</v>
      </c>
    </row>
    <row r="16" spans="2:8" ht="12.75">
      <c r="B16" s="13" t="s">
        <v>63</v>
      </c>
      <c r="C16" s="13" t="s">
        <v>64</v>
      </c>
      <c r="D16" s="17">
        <v>0</v>
      </c>
      <c r="E16" s="17">
        <v>23.08134412468526</v>
      </c>
      <c r="F16" s="13">
        <v>145.00000019324943</v>
      </c>
      <c r="G16" s="13">
        <v>1E+30</v>
      </c>
      <c r="H16" s="13">
        <v>23.08134412468526</v>
      </c>
    </row>
    <row r="17" spans="2:8" ht="12.75">
      <c r="B17" s="13" t="s">
        <v>65</v>
      </c>
      <c r="C17" s="13" t="s">
        <v>66</v>
      </c>
      <c r="D17" s="17">
        <v>23.669518729947267</v>
      </c>
      <c r="E17" s="17">
        <v>0</v>
      </c>
      <c r="F17" s="13">
        <v>313.99999999791606</v>
      </c>
      <c r="G17" s="13">
        <v>39.12224819901879</v>
      </c>
      <c r="H17" s="13">
        <v>18.3858835622958</v>
      </c>
    </row>
    <row r="18" spans="2:8" ht="12.75">
      <c r="B18" s="13" t="s">
        <v>67</v>
      </c>
      <c r="C18" s="13" t="s">
        <v>68</v>
      </c>
      <c r="D18" s="17">
        <v>69.71726652318671</v>
      </c>
      <c r="E18" s="17">
        <v>0</v>
      </c>
      <c r="F18" s="13">
        <v>338.99999999772274</v>
      </c>
      <c r="G18" s="13">
        <v>20.713354928122893</v>
      </c>
      <c r="H18" s="13">
        <v>44.07473863231658</v>
      </c>
    </row>
    <row r="19" spans="2:8" ht="12.75">
      <c r="B19" s="13" t="s">
        <v>69</v>
      </c>
      <c r="C19" s="13" t="s">
        <v>70</v>
      </c>
      <c r="D19" s="17">
        <v>0</v>
      </c>
      <c r="E19" s="17">
        <v>25.000000023283068</v>
      </c>
      <c r="F19" s="13">
        <v>25.000000023283064</v>
      </c>
      <c r="G19" s="13">
        <v>1E+30</v>
      </c>
      <c r="H19" s="13">
        <v>25.000000023283068</v>
      </c>
    </row>
    <row r="20" spans="2:8" ht="12.75">
      <c r="B20" s="13" t="s">
        <v>71</v>
      </c>
      <c r="C20" s="13" t="s">
        <v>72</v>
      </c>
      <c r="D20" s="17">
        <v>0</v>
      </c>
      <c r="E20" s="17">
        <v>129.48225951012608</v>
      </c>
      <c r="F20" s="13">
        <v>404.9999998874823</v>
      </c>
      <c r="G20" s="13">
        <v>1E+30</v>
      </c>
      <c r="H20" s="13">
        <v>129.48225951012608</v>
      </c>
    </row>
    <row r="21" spans="2:8" ht="12.75">
      <c r="B21" s="13" t="s">
        <v>73</v>
      </c>
      <c r="C21" s="13" t="s">
        <v>74</v>
      </c>
      <c r="D21" s="17">
        <v>364.517284828906</v>
      </c>
      <c r="E21" s="17">
        <v>0</v>
      </c>
      <c r="F21" s="13">
        <v>127.00000000052084</v>
      </c>
      <c r="G21" s="13">
        <v>53.054622006061145</v>
      </c>
      <c r="H21" s="13">
        <v>35.771611722166725</v>
      </c>
    </row>
    <row r="22" spans="2:8" ht="12.75">
      <c r="B22" s="13" t="s">
        <v>75</v>
      </c>
      <c r="C22" s="13" t="s">
        <v>76</v>
      </c>
      <c r="D22" s="17">
        <v>0</v>
      </c>
      <c r="E22" s="17">
        <v>44.375933834530194</v>
      </c>
      <c r="F22" s="13">
        <v>144.99999998952262</v>
      </c>
      <c r="G22" s="13">
        <v>1E+30</v>
      </c>
      <c r="H22" s="13">
        <v>44.375933834530194</v>
      </c>
    </row>
    <row r="23" spans="2:8" ht="12.75">
      <c r="B23" s="13" t="s">
        <v>77</v>
      </c>
      <c r="C23" s="13" t="s">
        <v>78</v>
      </c>
      <c r="D23" s="17">
        <v>85.79505306664775</v>
      </c>
      <c r="E23" s="17">
        <v>0</v>
      </c>
      <c r="F23" s="13">
        <v>313.9999999997728</v>
      </c>
      <c r="G23" s="13">
        <v>22.70852804599581</v>
      </c>
      <c r="H23" s="13">
        <v>6.444985296488733</v>
      </c>
    </row>
    <row r="24" spans="2:8" ht="12.75">
      <c r="B24" s="13" t="s">
        <v>79</v>
      </c>
      <c r="C24" s="13" t="s">
        <v>80</v>
      </c>
      <c r="D24" s="17">
        <v>56.516138528331076</v>
      </c>
      <c r="E24" s="17">
        <v>0</v>
      </c>
      <c r="F24" s="13">
        <v>338.99999999988097</v>
      </c>
      <c r="G24" s="13">
        <v>5.878728357898546</v>
      </c>
      <c r="H24" s="13">
        <v>20.713354902897944</v>
      </c>
    </row>
    <row r="25" spans="2:8" ht="12.75">
      <c r="B25" s="13" t="s">
        <v>81</v>
      </c>
      <c r="C25" s="13" t="s">
        <v>82</v>
      </c>
      <c r="D25" s="17">
        <v>42.92261110071897</v>
      </c>
      <c r="E25" s="17">
        <v>0</v>
      </c>
      <c r="F25" s="13">
        <v>25.000000001480892</v>
      </c>
      <c r="G25" s="13">
        <v>119.78720982413596</v>
      </c>
      <c r="H25" s="13">
        <v>25.000000001480895</v>
      </c>
    </row>
    <row r="26" spans="2:8" ht="13.5" thickBot="1">
      <c r="B26" s="14" t="s">
        <v>83</v>
      </c>
      <c r="C26" s="14" t="s">
        <v>84</v>
      </c>
      <c r="D26" s="18">
        <v>1.5019855594299154</v>
      </c>
      <c r="E26" s="18">
        <v>0</v>
      </c>
      <c r="F26" s="14">
        <v>404.9999999269916</v>
      </c>
      <c r="G26" s="14">
        <v>127.31679592368411</v>
      </c>
      <c r="H26" s="14">
        <v>36.13421689253386</v>
      </c>
    </row>
    <row r="28" ht="13.5" thickBot="1">
      <c r="A28" t="s">
        <v>44</v>
      </c>
    </row>
    <row r="29" spans="2:8" ht="12.75">
      <c r="B29" s="15"/>
      <c r="C29" s="15"/>
      <c r="D29" s="15" t="s">
        <v>36</v>
      </c>
      <c r="E29" s="15" t="s">
        <v>45</v>
      </c>
      <c r="F29" s="15" t="s">
        <v>47</v>
      </c>
      <c r="G29" s="15" t="s">
        <v>41</v>
      </c>
      <c r="H29" s="15" t="s">
        <v>41</v>
      </c>
    </row>
    <row r="30" spans="2:8" ht="13.5" thickBot="1">
      <c r="B30" s="16" t="s">
        <v>34</v>
      </c>
      <c r="C30" s="16" t="s">
        <v>35</v>
      </c>
      <c r="D30" s="16" t="s">
        <v>37</v>
      </c>
      <c r="E30" s="16" t="s">
        <v>46</v>
      </c>
      <c r="F30" s="16" t="s">
        <v>48</v>
      </c>
      <c r="G30" s="16" t="s">
        <v>42</v>
      </c>
      <c r="H30" s="16" t="s">
        <v>43</v>
      </c>
    </row>
    <row r="31" spans="2:8" ht="12.75">
      <c r="B31" s="13" t="s">
        <v>85</v>
      </c>
      <c r="C31" s="13" t="s">
        <v>86</v>
      </c>
      <c r="D31" s="17">
        <v>1199692.949559103</v>
      </c>
      <c r="E31" s="17">
        <v>0</v>
      </c>
      <c r="F31" s="13">
        <v>0</v>
      </c>
      <c r="G31" s="13">
        <v>1199692.9495591025</v>
      </c>
      <c r="H31" s="13">
        <v>1E+30</v>
      </c>
    </row>
    <row r="32" spans="2:8" ht="12.75">
      <c r="B32" s="13" t="s">
        <v>87</v>
      </c>
      <c r="C32" s="13" t="s">
        <v>88</v>
      </c>
      <c r="D32" s="17">
        <v>240760.69733430148</v>
      </c>
      <c r="E32" s="17">
        <v>0</v>
      </c>
      <c r="F32" s="13">
        <v>0</v>
      </c>
      <c r="G32" s="13">
        <v>240760.69733432552</v>
      </c>
      <c r="H32" s="13">
        <v>1E+30</v>
      </c>
    </row>
    <row r="33" spans="2:8" ht="12.75">
      <c r="B33" s="13" t="s">
        <v>89</v>
      </c>
      <c r="C33" s="13" t="s">
        <v>90</v>
      </c>
      <c r="D33" s="17">
        <v>1605000</v>
      </c>
      <c r="E33" s="17">
        <v>0.012880724385576662</v>
      </c>
      <c r="F33" s="13">
        <v>1605000</v>
      </c>
      <c r="G33" s="13">
        <v>244.97515235281952</v>
      </c>
      <c r="H33" s="13">
        <v>1012316.5738659126</v>
      </c>
    </row>
    <row r="34" spans="2:8" ht="12.75">
      <c r="B34" s="13" t="s">
        <v>91</v>
      </c>
      <c r="C34" s="13" t="s">
        <v>92</v>
      </c>
      <c r="D34" s="17">
        <v>1200000</v>
      </c>
      <c r="E34" s="17">
        <v>0.025388142088782633</v>
      </c>
      <c r="F34" s="13">
        <v>1200000</v>
      </c>
      <c r="G34" s="13">
        <v>180542.00438816065</v>
      </c>
      <c r="H34" s="13">
        <v>3479.4760899509083</v>
      </c>
    </row>
    <row r="35" spans="2:8" ht="12.75">
      <c r="B35" s="13" t="s">
        <v>93</v>
      </c>
      <c r="C35" s="13" t="s">
        <v>94</v>
      </c>
      <c r="D35" s="17">
        <v>300000.0000000163</v>
      </c>
      <c r="E35" s="17">
        <v>0.025388142088824492</v>
      </c>
      <c r="F35" s="13">
        <v>300000</v>
      </c>
      <c r="G35" s="13">
        <v>135806.63228829135</v>
      </c>
      <c r="H35" s="13">
        <v>3479.476090024309</v>
      </c>
    </row>
    <row r="36" spans="2:8" ht="12.75">
      <c r="B36" s="13" t="s">
        <v>95</v>
      </c>
      <c r="C36" s="13" t="s">
        <v>96</v>
      </c>
      <c r="D36" s="17">
        <v>1654566.7238553409</v>
      </c>
      <c r="E36" s="17">
        <v>0</v>
      </c>
      <c r="F36" s="13">
        <v>0</v>
      </c>
      <c r="G36" s="13">
        <v>1654566.7238553409</v>
      </c>
      <c r="H36" s="13">
        <v>1E+30</v>
      </c>
    </row>
    <row r="37" spans="2:8" ht="12.75">
      <c r="B37" s="13" t="s">
        <v>97</v>
      </c>
      <c r="C37" s="13" t="s">
        <v>98</v>
      </c>
      <c r="D37" s="17">
        <v>6000</v>
      </c>
      <c r="E37" s="17">
        <v>4.472512377388855</v>
      </c>
      <c r="F37" s="13">
        <v>6000</v>
      </c>
      <c r="G37" s="13">
        <v>1642.0381039626045</v>
      </c>
      <c r="H37" s="13">
        <v>19.922306498468487</v>
      </c>
    </row>
    <row r="38" spans="2:8" ht="12.75">
      <c r="B38" s="13" t="s">
        <v>99</v>
      </c>
      <c r="C38" s="13" t="s">
        <v>100</v>
      </c>
      <c r="D38" s="17">
        <v>4799.999999999689</v>
      </c>
      <c r="E38" s="17">
        <v>4.472512377357388</v>
      </c>
      <c r="F38" s="13">
        <v>4800</v>
      </c>
      <c r="G38" s="13">
        <v>435.271801650247</v>
      </c>
      <c r="H38" s="13">
        <v>19.92230649830312</v>
      </c>
    </row>
    <row r="39" spans="2:8" ht="12.75">
      <c r="B39" s="13" t="s">
        <v>101</v>
      </c>
      <c r="C39" s="13" t="s">
        <v>102</v>
      </c>
      <c r="D39" s="17">
        <v>10200.452397529285</v>
      </c>
      <c r="E39" s="17">
        <v>0</v>
      </c>
      <c r="F39" s="13">
        <v>10200</v>
      </c>
      <c r="G39" s="13">
        <v>0.4523975292953344</v>
      </c>
      <c r="H39" s="13">
        <v>1E+30</v>
      </c>
    </row>
    <row r="40" spans="2:8" ht="12.75">
      <c r="B40" s="13" t="s">
        <v>103</v>
      </c>
      <c r="C40" s="13" t="s">
        <v>104</v>
      </c>
      <c r="D40" s="17">
        <v>334.57012239275934</v>
      </c>
      <c r="E40" s="17">
        <v>0</v>
      </c>
      <c r="F40" s="13">
        <v>300</v>
      </c>
      <c r="G40" s="13">
        <v>34.570122392759366</v>
      </c>
      <c r="H40" s="13">
        <v>1E+30</v>
      </c>
    </row>
    <row r="41" spans="2:8" ht="12.75">
      <c r="B41" s="13" t="s">
        <v>105</v>
      </c>
      <c r="C41" s="13" t="s">
        <v>106</v>
      </c>
      <c r="D41" s="17">
        <v>683.6015280834125</v>
      </c>
      <c r="E41" s="17">
        <v>0</v>
      </c>
      <c r="F41" s="13">
        <v>660</v>
      </c>
      <c r="G41" s="13">
        <v>23.601528083569328</v>
      </c>
      <c r="H41" s="13">
        <v>1E+30</v>
      </c>
    </row>
    <row r="42" spans="2:8" ht="12.75">
      <c r="B42" s="13" t="s">
        <v>107</v>
      </c>
      <c r="C42" s="13" t="s">
        <v>108</v>
      </c>
      <c r="D42" s="17">
        <v>2280.000000000017</v>
      </c>
      <c r="E42" s="17">
        <v>0.6410256410626192</v>
      </c>
      <c r="F42" s="13">
        <v>2280</v>
      </c>
      <c r="G42" s="13">
        <v>1E+30</v>
      </c>
      <c r="H42" s="13">
        <v>1673.9818329306343</v>
      </c>
    </row>
    <row r="43" spans="2:8" ht="12.75">
      <c r="B43" s="13" t="s">
        <v>109</v>
      </c>
      <c r="C43" s="13" t="s">
        <v>110</v>
      </c>
      <c r="D43" s="17">
        <v>240</v>
      </c>
      <c r="E43" s="17">
        <v>13.119892399235535</v>
      </c>
      <c r="F43" s="13">
        <v>240</v>
      </c>
      <c r="G43" s="13">
        <v>0.20110607495532024</v>
      </c>
      <c r="H43" s="13">
        <v>12.393788360337995</v>
      </c>
    </row>
    <row r="44" spans="2:8" ht="12.75">
      <c r="B44" s="13" t="s">
        <v>111</v>
      </c>
      <c r="C44" s="13" t="s">
        <v>112</v>
      </c>
      <c r="D44" s="17">
        <v>300.00000000011676</v>
      </c>
      <c r="E44" s="17">
        <v>13.119892398752242</v>
      </c>
      <c r="F44" s="13">
        <v>300</v>
      </c>
      <c r="G44" s="13">
        <v>0.20110607495545013</v>
      </c>
      <c r="H44" s="13">
        <v>8.461420550512281</v>
      </c>
    </row>
    <row r="45" spans="2:8" ht="12.75">
      <c r="B45" s="13" t="s">
        <v>113</v>
      </c>
      <c r="C45" s="13" t="s">
        <v>114</v>
      </c>
      <c r="D45" s="17">
        <v>420</v>
      </c>
      <c r="E45" s="17">
        <v>18.782051278461978</v>
      </c>
      <c r="F45" s="13">
        <v>420</v>
      </c>
      <c r="G45" s="13">
        <v>2130.5223325953857</v>
      </c>
      <c r="H45" s="13">
        <v>31.54169674807785</v>
      </c>
    </row>
    <row r="46" spans="2:8" ht="12.75">
      <c r="B46" s="13" t="s">
        <v>115</v>
      </c>
      <c r="C46" s="13" t="s">
        <v>116</v>
      </c>
      <c r="D46" s="17">
        <v>266.92278923992296</v>
      </c>
      <c r="E46" s="17">
        <v>0</v>
      </c>
      <c r="F46" s="13">
        <v>244</v>
      </c>
      <c r="G46" s="13">
        <v>22.922789239922903</v>
      </c>
      <c r="H46" s="13">
        <v>1E+30</v>
      </c>
    </row>
    <row r="47" spans="2:8" ht="12.75">
      <c r="B47" s="13" t="s">
        <v>117</v>
      </c>
      <c r="C47" s="13" t="s">
        <v>118</v>
      </c>
      <c r="D47" s="17">
        <v>274.77702342639105</v>
      </c>
      <c r="E47" s="17">
        <v>0</v>
      </c>
      <c r="F47" s="13">
        <v>240</v>
      </c>
      <c r="G47" s="13">
        <v>34.777023426363776</v>
      </c>
      <c r="H47" s="13">
        <v>1E+30</v>
      </c>
    </row>
    <row r="48" spans="2:8" ht="12.75">
      <c r="B48" s="13" t="s">
        <v>119</v>
      </c>
      <c r="C48" s="13" t="s">
        <v>120</v>
      </c>
      <c r="D48" s="17">
        <v>506.8231374289477</v>
      </c>
      <c r="E48" s="17">
        <v>0</v>
      </c>
      <c r="F48" s="13">
        <v>408</v>
      </c>
      <c r="G48" s="13">
        <v>98.82313742894812</v>
      </c>
      <c r="H48" s="13">
        <v>1E+30</v>
      </c>
    </row>
    <row r="49" spans="2:8" ht="12.75">
      <c r="B49" s="13" t="s">
        <v>121</v>
      </c>
      <c r="C49" s="13" t="s">
        <v>122</v>
      </c>
      <c r="D49" s="17">
        <v>105.09281084654151</v>
      </c>
      <c r="E49" s="17">
        <v>0</v>
      </c>
      <c r="F49" s="13">
        <v>80</v>
      </c>
      <c r="G49" s="13">
        <v>25.092810846541493</v>
      </c>
      <c r="H49" s="13">
        <v>1E+30</v>
      </c>
    </row>
    <row r="50" spans="2:8" ht="12.75">
      <c r="B50" s="13" t="s">
        <v>123</v>
      </c>
      <c r="C50" s="13" t="s">
        <v>124</v>
      </c>
      <c r="D50" s="17">
        <v>62.22524025051213</v>
      </c>
      <c r="E50" s="17">
        <v>0</v>
      </c>
      <c r="F50" s="13">
        <v>54</v>
      </c>
      <c r="G50" s="13">
        <v>8.225240250509142</v>
      </c>
      <c r="H50" s="13">
        <v>1E+30</v>
      </c>
    </row>
    <row r="51" spans="2:8" ht="12.75">
      <c r="B51" s="13" t="s">
        <v>125</v>
      </c>
      <c r="C51" s="13" t="s">
        <v>126</v>
      </c>
      <c r="D51" s="17">
        <v>168</v>
      </c>
      <c r="E51" s="17">
        <v>383.2283489018624</v>
      </c>
      <c r="F51" s="13">
        <v>168</v>
      </c>
      <c r="G51" s="13">
        <v>35.92936744281917</v>
      </c>
      <c r="H51" s="13">
        <v>0.005966936453511586</v>
      </c>
    </row>
    <row r="52" spans="2:8" ht="12.75">
      <c r="B52" s="13" t="s">
        <v>127</v>
      </c>
      <c r="C52" s="13" t="s">
        <v>128</v>
      </c>
      <c r="D52" s="17">
        <v>190.74424452438024</v>
      </c>
      <c r="E52" s="17">
        <v>0</v>
      </c>
      <c r="F52" s="13">
        <v>120</v>
      </c>
      <c r="G52" s="13">
        <v>70.74424452438018</v>
      </c>
      <c r="H52" s="13">
        <v>1E+30</v>
      </c>
    </row>
    <row r="53" spans="2:8" ht="12.75">
      <c r="B53" s="13" t="s">
        <v>129</v>
      </c>
      <c r="C53" s="13" t="s">
        <v>130</v>
      </c>
      <c r="D53" s="17">
        <v>124.54610608691151</v>
      </c>
      <c r="E53" s="17">
        <v>0</v>
      </c>
      <c r="F53" s="13">
        <v>96</v>
      </c>
      <c r="G53" s="13">
        <v>28.54610608689495</v>
      </c>
      <c r="H53" s="13">
        <v>1E+30</v>
      </c>
    </row>
    <row r="54" spans="2:8" ht="12.75">
      <c r="B54" s="13" t="s">
        <v>131</v>
      </c>
      <c r="C54" s="13" t="s">
        <v>132</v>
      </c>
      <c r="D54" s="17">
        <v>313.91559218464226</v>
      </c>
      <c r="E54" s="17">
        <v>0</v>
      </c>
      <c r="F54" s="13">
        <v>288</v>
      </c>
      <c r="G54" s="13">
        <v>25.91559218464211</v>
      </c>
      <c r="H54" s="13">
        <v>1E+30</v>
      </c>
    </row>
    <row r="55" spans="2:8" ht="12.75">
      <c r="B55" s="13" t="s">
        <v>133</v>
      </c>
      <c r="C55" s="13" t="s">
        <v>134</v>
      </c>
      <c r="D55" s="17">
        <v>59.61520648219302</v>
      </c>
      <c r="E55" s="17">
        <v>0</v>
      </c>
      <c r="F55" s="13">
        <v>40</v>
      </c>
      <c r="G55" s="13">
        <v>19.615206482193003</v>
      </c>
      <c r="H55" s="13">
        <v>1E+30</v>
      </c>
    </row>
    <row r="56" spans="2:8" ht="12.75">
      <c r="B56" s="13" t="s">
        <v>135</v>
      </c>
      <c r="C56" s="13" t="s">
        <v>136</v>
      </c>
      <c r="D56" s="17">
        <v>37.618491774882635</v>
      </c>
      <c r="E56" s="17">
        <v>0</v>
      </c>
      <c r="F56" s="13">
        <v>30</v>
      </c>
      <c r="G56" s="13">
        <v>7.6184917748812016</v>
      </c>
      <c r="H56" s="13">
        <v>1E+30</v>
      </c>
    </row>
    <row r="57" spans="2:8" ht="12.75">
      <c r="B57" s="13" t="s">
        <v>137</v>
      </c>
      <c r="C57" s="13" t="s">
        <v>138</v>
      </c>
      <c r="D57" s="17">
        <v>104.37744201037225</v>
      </c>
      <c r="E57" s="17">
        <v>0</v>
      </c>
      <c r="F57" s="13">
        <v>90</v>
      </c>
      <c r="G57" s="13">
        <v>14.37744201037225</v>
      </c>
      <c r="H57" s="13">
        <v>1E+30</v>
      </c>
    </row>
    <row r="58" spans="2:8" ht="13.5" thickBot="1">
      <c r="B58" s="14" t="s">
        <v>139</v>
      </c>
      <c r="C58" s="14" t="s">
        <v>140</v>
      </c>
      <c r="D58" s="18">
        <v>159.00000000000162</v>
      </c>
      <c r="E58" s="18">
        <v>-5.87872835788481</v>
      </c>
      <c r="F58" s="14">
        <v>159</v>
      </c>
      <c r="G58" s="14">
        <v>9.232110869879014</v>
      </c>
      <c r="H58" s="14">
        <v>0.05986399797308728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43">
      <selection activeCell="E58" sqref="E58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7.00390625" style="0" bestFit="1" customWidth="1"/>
    <col min="4" max="4" width="8.00390625" style="0" bestFit="1" customWidth="1"/>
    <col min="5" max="5" width="9.00390625" style="0" bestFit="1" customWidth="1"/>
    <col min="6" max="8" width="12.00390625" style="0" bestFit="1" customWidth="1"/>
  </cols>
  <sheetData>
    <row r="1" ht="12.75">
      <c r="A1" s="12" t="s">
        <v>30</v>
      </c>
    </row>
    <row r="2" ht="12.75">
      <c r="A2" s="12" t="s">
        <v>31</v>
      </c>
    </row>
    <row r="3" ht="12.75">
      <c r="A3" s="12" t="s">
        <v>155</v>
      </c>
    </row>
    <row r="6" ht="13.5" thickBot="1">
      <c r="A6" t="s">
        <v>33</v>
      </c>
    </row>
    <row r="7" spans="2:8" ht="12.75">
      <c r="B7" s="15"/>
      <c r="C7" s="15"/>
      <c r="D7" s="15" t="s">
        <v>36</v>
      </c>
      <c r="E7" s="15" t="s">
        <v>38</v>
      </c>
      <c r="F7" s="15" t="s">
        <v>39</v>
      </c>
      <c r="G7" s="15" t="s">
        <v>41</v>
      </c>
      <c r="H7" s="15" t="s">
        <v>41</v>
      </c>
    </row>
    <row r="8" spans="2:8" ht="13.5" thickBot="1">
      <c r="B8" s="16" t="s">
        <v>34</v>
      </c>
      <c r="C8" s="16" t="s">
        <v>35</v>
      </c>
      <c r="D8" s="16" t="s">
        <v>37</v>
      </c>
      <c r="E8" s="16" t="s">
        <v>16</v>
      </c>
      <c r="F8" s="16" t="s">
        <v>40</v>
      </c>
      <c r="G8" s="16" t="s">
        <v>42</v>
      </c>
      <c r="H8" s="16" t="s">
        <v>43</v>
      </c>
    </row>
    <row r="9" spans="2:8" ht="12.75">
      <c r="B9" s="13" t="s">
        <v>49</v>
      </c>
      <c r="C9" s="13" t="s">
        <v>50</v>
      </c>
      <c r="D9" s="17">
        <v>298.24675258300374</v>
      </c>
      <c r="E9" s="17">
        <v>0</v>
      </c>
      <c r="F9" s="13">
        <v>127.00000000020296</v>
      </c>
      <c r="G9" s="13">
        <v>28.826116879735835</v>
      </c>
      <c r="H9" s="13">
        <v>70.14211618947878</v>
      </c>
    </row>
    <row r="10" spans="2:8" ht="12.75">
      <c r="B10" s="13" t="s">
        <v>51</v>
      </c>
      <c r="C10" s="13" t="s">
        <v>52</v>
      </c>
      <c r="D10" s="17">
        <v>0</v>
      </c>
      <c r="E10" s="17">
        <v>23.191896802101326</v>
      </c>
      <c r="F10" s="13">
        <v>144.99999998952262</v>
      </c>
      <c r="G10" s="13">
        <v>1E+30</v>
      </c>
      <c r="H10" s="13">
        <v>23.191896802101326</v>
      </c>
    </row>
    <row r="11" spans="2:8" ht="12.75">
      <c r="B11" s="13" t="s">
        <v>53</v>
      </c>
      <c r="C11" s="13" t="s">
        <v>54</v>
      </c>
      <c r="D11" s="17">
        <v>35.8973878026868</v>
      </c>
      <c r="E11" s="17">
        <v>0</v>
      </c>
      <c r="F11" s="13">
        <v>313.99999999966326</v>
      </c>
      <c r="G11" s="13">
        <v>33.904087481351034</v>
      </c>
      <c r="H11" s="13">
        <v>23.60404430031937</v>
      </c>
    </row>
    <row r="12" spans="2:8" ht="12.75">
      <c r="B12" s="13" t="s">
        <v>55</v>
      </c>
      <c r="C12" s="13" t="s">
        <v>56</v>
      </c>
      <c r="D12" s="17">
        <v>32.76659494848384</v>
      </c>
      <c r="E12" s="17">
        <v>0</v>
      </c>
      <c r="F12" s="13">
        <v>339.00000000177124</v>
      </c>
      <c r="G12" s="13">
        <v>26.592083305372178</v>
      </c>
      <c r="H12" s="13">
        <v>38.19601027797233</v>
      </c>
    </row>
    <row r="13" spans="2:8" ht="12.75">
      <c r="B13" s="13" t="s">
        <v>57</v>
      </c>
      <c r="C13" s="13" t="s">
        <v>58</v>
      </c>
      <c r="D13" s="17">
        <v>0</v>
      </c>
      <c r="E13" s="17">
        <v>25.000001187436283</v>
      </c>
      <c r="F13" s="13">
        <v>25.00000118743628</v>
      </c>
      <c r="G13" s="13">
        <v>1E+30</v>
      </c>
      <c r="H13" s="13">
        <v>25.000001187436283</v>
      </c>
    </row>
    <row r="14" spans="2:8" ht="12.75">
      <c r="B14" s="13" t="s">
        <v>59</v>
      </c>
      <c r="C14" s="13" t="s">
        <v>60</v>
      </c>
      <c r="D14" s="17">
        <v>0</v>
      </c>
      <c r="E14" s="17">
        <v>166.23106413162563</v>
      </c>
      <c r="F14" s="13">
        <v>405.0000000279397</v>
      </c>
      <c r="G14" s="13">
        <v>1E+30</v>
      </c>
      <c r="H14" s="13">
        <v>166.23106413162563</v>
      </c>
    </row>
    <row r="15" spans="2:8" ht="12.75">
      <c r="B15" s="13" t="s">
        <v>61</v>
      </c>
      <c r="C15" s="13" t="s">
        <v>62</v>
      </c>
      <c r="D15" s="17">
        <v>12.159359475837325</v>
      </c>
      <c r="E15" s="17">
        <v>0</v>
      </c>
      <c r="F15" s="13">
        <v>127.00000000052562</v>
      </c>
      <c r="G15" s="13">
        <v>28.826116765928845</v>
      </c>
      <c r="H15" s="13">
        <v>70.14211619000353</v>
      </c>
    </row>
    <row r="16" spans="2:8" ht="12.75">
      <c r="B16" s="13" t="s">
        <v>63</v>
      </c>
      <c r="C16" s="13" t="s">
        <v>64</v>
      </c>
      <c r="D16" s="17">
        <v>0</v>
      </c>
      <c r="E16" s="17">
        <v>23.19189670836528</v>
      </c>
      <c r="F16" s="13">
        <v>144.99999990221113</v>
      </c>
      <c r="G16" s="13">
        <v>1E+30</v>
      </c>
      <c r="H16" s="13">
        <v>23.19189670836528</v>
      </c>
    </row>
    <row r="17" spans="2:8" ht="12.75">
      <c r="B17" s="13" t="s">
        <v>65</v>
      </c>
      <c r="C17" s="13" t="s">
        <v>66</v>
      </c>
      <c r="D17" s="17">
        <v>23.669518729996152</v>
      </c>
      <c r="E17" s="17">
        <v>0</v>
      </c>
      <c r="F17" s="13">
        <v>314.00000000093</v>
      </c>
      <c r="G17" s="13">
        <v>33.90408747685783</v>
      </c>
      <c r="H17" s="13">
        <v>23.604044305682127</v>
      </c>
    </row>
    <row r="18" spans="2:8" ht="12.75">
      <c r="B18" s="13" t="s">
        <v>67</v>
      </c>
      <c r="C18" s="13" t="s">
        <v>68</v>
      </c>
      <c r="D18" s="17">
        <v>69.71726652315131</v>
      </c>
      <c r="E18" s="17">
        <v>0</v>
      </c>
      <c r="F18" s="13">
        <v>338.99999999919424</v>
      </c>
      <c r="G18" s="13">
        <v>26.59208331147038</v>
      </c>
      <c r="H18" s="13">
        <v>38.19601027299158</v>
      </c>
    </row>
    <row r="19" spans="2:8" ht="12.75">
      <c r="B19" s="13" t="s">
        <v>69</v>
      </c>
      <c r="C19" s="13" t="s">
        <v>70</v>
      </c>
      <c r="D19" s="17">
        <v>0</v>
      </c>
      <c r="E19" s="17">
        <v>25.000000023283093</v>
      </c>
      <c r="F19" s="13">
        <v>25.000000023283064</v>
      </c>
      <c r="G19" s="13">
        <v>1E+30</v>
      </c>
      <c r="H19" s="13">
        <v>25.000000023283093</v>
      </c>
    </row>
    <row r="20" spans="2:8" ht="12.75">
      <c r="B20" s="13" t="s">
        <v>71</v>
      </c>
      <c r="C20" s="13" t="s">
        <v>72</v>
      </c>
      <c r="D20" s="17">
        <v>0</v>
      </c>
      <c r="E20" s="17">
        <v>166.23106416687935</v>
      </c>
      <c r="F20" s="13">
        <v>405.0000000279397</v>
      </c>
      <c r="G20" s="13">
        <v>1E+30</v>
      </c>
      <c r="H20" s="13">
        <v>166.23106416687935</v>
      </c>
    </row>
    <row r="21" spans="2:8" ht="12.75">
      <c r="B21" s="13" t="s">
        <v>73</v>
      </c>
      <c r="C21" s="13" t="s">
        <v>74</v>
      </c>
      <c r="D21" s="17">
        <v>365.37116010385455</v>
      </c>
      <c r="E21" s="17">
        <v>0</v>
      </c>
      <c r="F21" s="13">
        <v>126.9999999998772</v>
      </c>
      <c r="G21" s="13">
        <v>53.09285262423365</v>
      </c>
      <c r="H21" s="13">
        <v>35.99492058044481</v>
      </c>
    </row>
    <row r="22" spans="2:8" ht="12.75">
      <c r="B22" s="13" t="s">
        <v>75</v>
      </c>
      <c r="C22" s="13" t="s">
        <v>76</v>
      </c>
      <c r="D22" s="17">
        <v>0</v>
      </c>
      <c r="E22" s="17">
        <v>44.5700941642271</v>
      </c>
      <c r="F22" s="13">
        <v>144.99999998952262</v>
      </c>
      <c r="G22" s="13">
        <v>1E+30</v>
      </c>
      <c r="H22" s="13">
        <v>44.5700941642271</v>
      </c>
    </row>
    <row r="23" spans="2:8" ht="12.75">
      <c r="B23" s="13" t="s">
        <v>77</v>
      </c>
      <c r="C23" s="13" t="s">
        <v>78</v>
      </c>
      <c r="D23" s="17">
        <v>77.37407621771997</v>
      </c>
      <c r="E23" s="17">
        <v>0</v>
      </c>
      <c r="F23" s="13">
        <v>313.99999999845664</v>
      </c>
      <c r="G23" s="13">
        <v>63.90525747831317</v>
      </c>
      <c r="H23" s="13">
        <v>6.444985324030317</v>
      </c>
    </row>
    <row r="24" spans="2:8" ht="12.75">
      <c r="B24" s="13" t="s">
        <v>79</v>
      </c>
      <c r="C24" s="13" t="s">
        <v>80</v>
      </c>
      <c r="D24" s="17">
        <v>65.74824939807728</v>
      </c>
      <c r="E24" s="17">
        <v>0</v>
      </c>
      <c r="F24" s="13">
        <v>338.99999999811985</v>
      </c>
      <c r="G24" s="13">
        <v>5.8787283830389665</v>
      </c>
      <c r="H24" s="13">
        <v>58.29053629686828</v>
      </c>
    </row>
    <row r="25" spans="2:8" ht="12.75">
      <c r="B25" s="13" t="s">
        <v>81</v>
      </c>
      <c r="C25" s="13" t="s">
        <v>82</v>
      </c>
      <c r="D25" s="17">
        <v>41.32621371216413</v>
      </c>
      <c r="E25" s="17">
        <v>0</v>
      </c>
      <c r="F25" s="13">
        <v>25.00000000182877</v>
      </c>
      <c r="G25" s="13">
        <v>241.12015339811154</v>
      </c>
      <c r="H25" s="13">
        <v>25.00000000182877</v>
      </c>
    </row>
    <row r="26" spans="2:8" ht="13.5" thickBot="1">
      <c r="B26" s="14" t="s">
        <v>83</v>
      </c>
      <c r="C26" s="14" t="s">
        <v>84</v>
      </c>
      <c r="D26" s="18">
        <v>0</v>
      </c>
      <c r="E26" s="18">
        <v>36.1342170466265</v>
      </c>
      <c r="F26" s="14">
        <v>405.00000007589864</v>
      </c>
      <c r="G26" s="14">
        <v>1E+30</v>
      </c>
      <c r="H26" s="14">
        <v>36.1342170466265</v>
      </c>
    </row>
    <row r="28" ht="13.5" thickBot="1">
      <c r="A28" t="s">
        <v>44</v>
      </c>
    </row>
    <row r="29" spans="2:8" ht="12.75">
      <c r="B29" s="15"/>
      <c r="C29" s="15"/>
      <c r="D29" s="15" t="s">
        <v>36</v>
      </c>
      <c r="E29" s="15" t="s">
        <v>45</v>
      </c>
      <c r="F29" s="15" t="s">
        <v>47</v>
      </c>
      <c r="G29" s="15" t="s">
        <v>41</v>
      </c>
      <c r="H29" s="15" t="s">
        <v>41</v>
      </c>
    </row>
    <row r="30" spans="2:8" ht="13.5" thickBot="1">
      <c r="B30" s="16" t="s">
        <v>34</v>
      </c>
      <c r="C30" s="16" t="s">
        <v>35</v>
      </c>
      <c r="D30" s="16" t="s">
        <v>37</v>
      </c>
      <c r="E30" s="16" t="s">
        <v>46</v>
      </c>
      <c r="F30" s="16" t="s">
        <v>48</v>
      </c>
      <c r="G30" s="16" t="s">
        <v>42</v>
      </c>
      <c r="H30" s="16" t="s">
        <v>43</v>
      </c>
    </row>
    <row r="31" spans="2:8" ht="12.75">
      <c r="B31" s="13" t="s">
        <v>85</v>
      </c>
      <c r="C31" s="13" t="s">
        <v>86</v>
      </c>
      <c r="D31" s="17">
        <v>1199692.9495591028</v>
      </c>
      <c r="E31" s="17">
        <v>0</v>
      </c>
      <c r="F31" s="13">
        <v>0</v>
      </c>
      <c r="G31" s="13">
        <v>1199692.9495591025</v>
      </c>
      <c r="H31" s="13">
        <v>1E+30</v>
      </c>
    </row>
    <row r="32" spans="2:8" ht="12.75">
      <c r="B32" s="13" t="s">
        <v>87</v>
      </c>
      <c r="C32" s="13" t="s">
        <v>88</v>
      </c>
      <c r="D32" s="17">
        <v>240760.6973342531</v>
      </c>
      <c r="E32" s="17">
        <v>0</v>
      </c>
      <c r="F32" s="13">
        <v>0</v>
      </c>
      <c r="G32" s="13">
        <v>240760.6973342531</v>
      </c>
      <c r="H32" s="13">
        <v>1E+30</v>
      </c>
    </row>
    <row r="33" spans="2:8" ht="12.75">
      <c r="B33" s="13" t="s">
        <v>89</v>
      </c>
      <c r="C33" s="13" t="s">
        <v>90</v>
      </c>
      <c r="D33" s="17">
        <v>1605000.0000001076</v>
      </c>
      <c r="E33" s="17">
        <v>0.012932061456551546</v>
      </c>
      <c r="F33" s="13">
        <v>1605000</v>
      </c>
      <c r="G33" s="13">
        <v>36712.61671704155</v>
      </c>
      <c r="H33" s="13">
        <v>87932.78487253193</v>
      </c>
    </row>
    <row r="34" spans="2:8" ht="12.75">
      <c r="B34" s="13" t="s">
        <v>91</v>
      </c>
      <c r="C34" s="13" t="s">
        <v>92</v>
      </c>
      <c r="D34" s="17">
        <v>1200000</v>
      </c>
      <c r="E34" s="17">
        <v>0.0254892849545037</v>
      </c>
      <c r="F34" s="13">
        <v>1200000</v>
      </c>
      <c r="G34" s="13">
        <v>180542.00438884043</v>
      </c>
      <c r="H34" s="13">
        <v>44632.031920905174</v>
      </c>
    </row>
    <row r="35" spans="2:8" ht="12.75">
      <c r="B35" s="13" t="s">
        <v>93</v>
      </c>
      <c r="C35" s="13" t="s">
        <v>94</v>
      </c>
      <c r="D35" s="17">
        <v>300000</v>
      </c>
      <c r="E35" s="17">
        <v>0.025489284954904944</v>
      </c>
      <c r="F35" s="13">
        <v>300000</v>
      </c>
      <c r="G35" s="13">
        <v>135806.6322980746</v>
      </c>
      <c r="H35" s="13">
        <v>33460.460215306295</v>
      </c>
    </row>
    <row r="36" spans="2:8" ht="12.75">
      <c r="B36" s="13" t="s">
        <v>95</v>
      </c>
      <c r="C36" s="13" t="s">
        <v>96</v>
      </c>
      <c r="D36" s="17">
        <v>1651508.3164351867</v>
      </c>
      <c r="E36" s="17">
        <v>0</v>
      </c>
      <c r="F36" s="13">
        <v>0</v>
      </c>
      <c r="G36" s="13">
        <v>1651508.316435433</v>
      </c>
      <c r="H36" s="13">
        <v>1E+30</v>
      </c>
    </row>
    <row r="37" spans="2:8" ht="12.75">
      <c r="B37" s="13" t="s">
        <v>97</v>
      </c>
      <c r="C37" s="13" t="s">
        <v>98</v>
      </c>
      <c r="D37" s="17">
        <v>6000</v>
      </c>
      <c r="E37" s="17">
        <v>4.49017720859209</v>
      </c>
      <c r="F37" s="13">
        <v>6000</v>
      </c>
      <c r="G37" s="13">
        <v>1642.0381039812319</v>
      </c>
      <c r="H37" s="13">
        <v>255.5479608440059</v>
      </c>
    </row>
    <row r="38" spans="2:8" ht="12.75">
      <c r="B38" s="13" t="s">
        <v>99</v>
      </c>
      <c r="C38" s="13" t="s">
        <v>100</v>
      </c>
      <c r="D38" s="17">
        <v>4800</v>
      </c>
      <c r="E38" s="17">
        <v>4.4901772086437886</v>
      </c>
      <c r="F38" s="13">
        <v>4800</v>
      </c>
      <c r="G38" s="13">
        <v>435.27180164403296</v>
      </c>
      <c r="H38" s="13">
        <v>255.54796084431263</v>
      </c>
    </row>
    <row r="39" spans="2:8" ht="12.75">
      <c r="B39" s="13" t="s">
        <v>101</v>
      </c>
      <c r="C39" s="13" t="s">
        <v>102</v>
      </c>
      <c r="D39" s="17">
        <v>10270.220276203314</v>
      </c>
      <c r="E39" s="17">
        <v>0</v>
      </c>
      <c r="F39" s="13">
        <v>10200</v>
      </c>
      <c r="G39" s="13">
        <v>70.22027620207106</v>
      </c>
      <c r="H39" s="13">
        <v>1E+30</v>
      </c>
    </row>
    <row r="40" spans="2:8" ht="12.75">
      <c r="B40" s="13" t="s">
        <v>103</v>
      </c>
      <c r="C40" s="13" t="s">
        <v>104</v>
      </c>
      <c r="D40" s="17">
        <v>334.57012239275934</v>
      </c>
      <c r="E40" s="17">
        <v>0</v>
      </c>
      <c r="F40" s="13">
        <v>300</v>
      </c>
      <c r="G40" s="13">
        <v>34.57012239275938</v>
      </c>
      <c r="H40" s="13">
        <v>1E+30</v>
      </c>
    </row>
    <row r="41" spans="2:8" ht="12.75">
      <c r="B41" s="13" t="s">
        <v>105</v>
      </c>
      <c r="C41" s="13" t="s">
        <v>106</v>
      </c>
      <c r="D41" s="17">
        <v>683.6015280830833</v>
      </c>
      <c r="E41" s="17">
        <v>0</v>
      </c>
      <c r="F41" s="13">
        <v>660</v>
      </c>
      <c r="G41" s="13">
        <v>23.601528083083185</v>
      </c>
      <c r="H41" s="13">
        <v>1E+30</v>
      </c>
    </row>
    <row r="42" spans="2:8" ht="12.75">
      <c r="B42" s="13" t="s">
        <v>107</v>
      </c>
      <c r="C42" s="13" t="s">
        <v>108</v>
      </c>
      <c r="D42" s="17">
        <v>2280.0000000031437</v>
      </c>
      <c r="E42" s="17">
        <v>0.6410256410725887</v>
      </c>
      <c r="F42" s="13">
        <v>2280</v>
      </c>
      <c r="G42" s="13">
        <v>1E+30</v>
      </c>
      <c r="H42" s="13">
        <v>1611.72233477426</v>
      </c>
    </row>
    <row r="43" spans="2:8" ht="12.75">
      <c r="B43" s="13" t="s">
        <v>109</v>
      </c>
      <c r="C43" s="13" t="s">
        <v>110</v>
      </c>
      <c r="D43" s="17">
        <v>240</v>
      </c>
      <c r="E43" s="17">
        <v>11.369949328326223</v>
      </c>
      <c r="F43" s="13">
        <v>240</v>
      </c>
      <c r="G43" s="13">
        <v>2.5796334059812254</v>
      </c>
      <c r="H43" s="13">
        <v>12.39378836030926</v>
      </c>
    </row>
    <row r="44" spans="2:8" ht="12.75">
      <c r="B44" s="13" t="s">
        <v>111</v>
      </c>
      <c r="C44" s="13" t="s">
        <v>112</v>
      </c>
      <c r="D44" s="17">
        <v>300</v>
      </c>
      <c r="E44" s="17">
        <v>11.369949326801366</v>
      </c>
      <c r="F44" s="13">
        <v>300</v>
      </c>
      <c r="G44" s="13">
        <v>2.5796334060077992</v>
      </c>
      <c r="H44" s="13">
        <v>8.46142055035629</v>
      </c>
    </row>
    <row r="45" spans="2:8" ht="12.75">
      <c r="B45" s="13" t="s">
        <v>113</v>
      </c>
      <c r="C45" s="13" t="s">
        <v>114</v>
      </c>
      <c r="D45" s="17">
        <v>419.99999999957663</v>
      </c>
      <c r="E45" s="17">
        <v>17.06137428357967</v>
      </c>
      <c r="F45" s="13">
        <v>420</v>
      </c>
      <c r="G45" s="13">
        <v>2.623509013722596</v>
      </c>
      <c r="H45" s="13">
        <v>31.74622332843503</v>
      </c>
    </row>
    <row r="46" spans="2:8" ht="12.75">
      <c r="B46" s="13" t="s">
        <v>115</v>
      </c>
      <c r="C46" s="13" t="s">
        <v>116</v>
      </c>
      <c r="D46" s="17">
        <v>266.92278923992296</v>
      </c>
      <c r="E46" s="17">
        <v>0</v>
      </c>
      <c r="F46" s="13">
        <v>244</v>
      </c>
      <c r="G46" s="13">
        <v>22.9227892399229</v>
      </c>
      <c r="H46" s="13">
        <v>1E+30</v>
      </c>
    </row>
    <row r="47" spans="2:8" ht="12.75">
      <c r="B47" s="13" t="s">
        <v>117</v>
      </c>
      <c r="C47" s="13" t="s">
        <v>118</v>
      </c>
      <c r="D47" s="17">
        <v>274.7770234264418</v>
      </c>
      <c r="E47" s="17">
        <v>0</v>
      </c>
      <c r="F47" s="13">
        <v>240</v>
      </c>
      <c r="G47" s="13">
        <v>34.777023426441815</v>
      </c>
      <c r="H47" s="13">
        <v>1E+30</v>
      </c>
    </row>
    <row r="48" spans="2:8" ht="12.75">
      <c r="B48" s="13" t="s">
        <v>119</v>
      </c>
      <c r="C48" s="13" t="s">
        <v>120</v>
      </c>
      <c r="D48" s="17">
        <v>506.08133922005277</v>
      </c>
      <c r="E48" s="17">
        <v>0</v>
      </c>
      <c r="F48" s="13">
        <v>408</v>
      </c>
      <c r="G48" s="13">
        <v>98.08133922010958</v>
      </c>
      <c r="H48" s="13">
        <v>1E+30</v>
      </c>
    </row>
    <row r="49" spans="2:8" ht="12.75">
      <c r="B49" s="13" t="s">
        <v>121</v>
      </c>
      <c r="C49" s="13" t="s">
        <v>122</v>
      </c>
      <c r="D49" s="17">
        <v>105.09281084654148</v>
      </c>
      <c r="E49" s="17">
        <v>0</v>
      </c>
      <c r="F49" s="13">
        <v>80</v>
      </c>
      <c r="G49" s="13">
        <v>25.0928108465415</v>
      </c>
      <c r="H49" s="13">
        <v>1E+30</v>
      </c>
    </row>
    <row r="50" spans="2:8" ht="12.75">
      <c r="B50" s="13" t="s">
        <v>123</v>
      </c>
      <c r="C50" s="13" t="s">
        <v>124</v>
      </c>
      <c r="D50" s="17">
        <v>62.22524025051858</v>
      </c>
      <c r="E50" s="17">
        <v>0</v>
      </c>
      <c r="F50" s="13">
        <v>54</v>
      </c>
      <c r="G50" s="13">
        <v>8.225240250518583</v>
      </c>
      <c r="H50" s="13">
        <v>1E+30</v>
      </c>
    </row>
    <row r="51" spans="2:8" ht="12.75">
      <c r="B51" s="13" t="s">
        <v>125</v>
      </c>
      <c r="C51" s="13" t="s">
        <v>126</v>
      </c>
      <c r="D51" s="17">
        <v>167.9999999999828</v>
      </c>
      <c r="E51" s="17">
        <v>384.7388979496006</v>
      </c>
      <c r="F51" s="13">
        <v>168</v>
      </c>
      <c r="G51" s="13">
        <v>255.87788585377362</v>
      </c>
      <c r="H51" s="13">
        <v>0.9505208063662511</v>
      </c>
    </row>
    <row r="52" spans="2:8" ht="12.75">
      <c r="B52" s="13" t="s">
        <v>127</v>
      </c>
      <c r="C52" s="13" t="s">
        <v>128</v>
      </c>
      <c r="D52" s="17">
        <v>190.7442445243802</v>
      </c>
      <c r="E52" s="17">
        <v>0</v>
      </c>
      <c r="F52" s="13">
        <v>120</v>
      </c>
      <c r="G52" s="13">
        <v>70.7442445243802</v>
      </c>
      <c r="H52" s="13">
        <v>1E+30</v>
      </c>
    </row>
    <row r="53" spans="2:8" ht="12.75">
      <c r="B53" s="13" t="s">
        <v>129</v>
      </c>
      <c r="C53" s="13" t="s">
        <v>130</v>
      </c>
      <c r="D53" s="17">
        <v>124.5461060869284</v>
      </c>
      <c r="E53" s="17">
        <v>0</v>
      </c>
      <c r="F53" s="13">
        <v>96</v>
      </c>
      <c r="G53" s="13">
        <v>28.546106086928404</v>
      </c>
      <c r="H53" s="13">
        <v>1E+30</v>
      </c>
    </row>
    <row r="54" spans="2:8" ht="12.75">
      <c r="B54" s="13" t="s">
        <v>131</v>
      </c>
      <c r="C54" s="13" t="s">
        <v>132</v>
      </c>
      <c r="D54" s="17">
        <v>313.5189818414046</v>
      </c>
      <c r="E54" s="17">
        <v>0</v>
      </c>
      <c r="F54" s="13">
        <v>288</v>
      </c>
      <c r="G54" s="13">
        <v>25.51898184143761</v>
      </c>
      <c r="H54" s="13">
        <v>1E+30</v>
      </c>
    </row>
    <row r="55" spans="2:8" ht="12.75">
      <c r="B55" s="13" t="s">
        <v>133</v>
      </c>
      <c r="C55" s="13" t="s">
        <v>134</v>
      </c>
      <c r="D55" s="17">
        <v>59.61520648219301</v>
      </c>
      <c r="E55" s="17">
        <v>0</v>
      </c>
      <c r="F55" s="13">
        <v>40</v>
      </c>
      <c r="G55" s="13">
        <v>19.615206482193003</v>
      </c>
      <c r="H55" s="13">
        <v>1E+30</v>
      </c>
    </row>
    <row r="56" spans="2:8" ht="12.75">
      <c r="B56" s="13" t="s">
        <v>135</v>
      </c>
      <c r="C56" s="13" t="s">
        <v>136</v>
      </c>
      <c r="D56" s="17">
        <v>37.618491774899844</v>
      </c>
      <c r="E56" s="17">
        <v>0</v>
      </c>
      <c r="F56" s="13">
        <v>30</v>
      </c>
      <c r="G56" s="13">
        <v>7.618491774899834</v>
      </c>
      <c r="H56" s="13">
        <v>1E+30</v>
      </c>
    </row>
    <row r="57" spans="2:8" ht="12.75">
      <c r="B57" s="13" t="s">
        <v>137</v>
      </c>
      <c r="C57" s="13" t="s">
        <v>138</v>
      </c>
      <c r="D57" s="17">
        <v>102.01102973991445</v>
      </c>
      <c r="E57" s="17">
        <v>0</v>
      </c>
      <c r="F57" s="13">
        <v>90</v>
      </c>
      <c r="G57" s="13">
        <v>12.011029739933928</v>
      </c>
      <c r="H57" s="13">
        <v>1E+30</v>
      </c>
    </row>
    <row r="58" spans="2:8" ht="13.5" thickBot="1">
      <c r="B58" s="14" t="s">
        <v>139</v>
      </c>
      <c r="C58" s="14" t="s">
        <v>140</v>
      </c>
      <c r="D58" s="18">
        <v>168.23211086971241</v>
      </c>
      <c r="E58" s="18">
        <v>0</v>
      </c>
      <c r="F58" s="14">
        <v>169</v>
      </c>
      <c r="G58" s="14">
        <v>1E+30</v>
      </c>
      <c r="H58" s="14">
        <v>0.7678891302633044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zoomScale="120" zoomScaleNormal="120" workbookViewId="0" topLeftCell="F37">
      <selection activeCell="N56" sqref="N56"/>
    </sheetView>
  </sheetViews>
  <sheetFormatPr defaultColWidth="9.140625" defaultRowHeight="12.75"/>
  <cols>
    <col min="1" max="1" width="14.28125" style="0" customWidth="1"/>
    <col min="2" max="2" width="11.140625" style="0" customWidth="1"/>
    <col min="3" max="3" width="14.28125" style="0" customWidth="1"/>
    <col min="4" max="4" width="11.28125" style="0" customWidth="1"/>
    <col min="5" max="5" width="10.8515625" style="0" customWidth="1"/>
    <col min="6" max="6" width="15.57421875" style="0" customWidth="1"/>
    <col min="7" max="7" width="14.140625" style="0" customWidth="1"/>
    <col min="8" max="8" width="13.8515625" style="0" customWidth="1"/>
    <col min="9" max="9" width="13.28125" style="0" customWidth="1"/>
    <col min="12" max="12" width="12.7109375" style="0" customWidth="1"/>
    <col min="13" max="13" width="10.140625" style="0" bestFit="1" customWidth="1"/>
  </cols>
  <sheetData>
    <row r="1" ht="12.75">
      <c r="A1" t="s">
        <v>0</v>
      </c>
    </row>
    <row r="3" spans="2:7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2" t="s">
        <v>7</v>
      </c>
      <c r="B4" s="2">
        <v>3500</v>
      </c>
      <c r="C4" s="2">
        <v>2865</v>
      </c>
      <c r="D4" s="2">
        <v>2530</v>
      </c>
      <c r="E4" s="2">
        <v>1984</v>
      </c>
      <c r="F4" s="2">
        <v>0</v>
      </c>
      <c r="G4" s="2">
        <v>0</v>
      </c>
    </row>
    <row r="5" spans="1:7" ht="12.75">
      <c r="A5" s="2" t="s">
        <v>8</v>
      </c>
      <c r="B5" s="2">
        <v>3325</v>
      </c>
      <c r="C5" s="2">
        <v>2870</v>
      </c>
      <c r="D5" s="2">
        <v>3485</v>
      </c>
      <c r="E5" s="2">
        <v>2540</v>
      </c>
      <c r="F5" s="2">
        <v>0</v>
      </c>
      <c r="G5" s="2">
        <v>0</v>
      </c>
    </row>
    <row r="6" spans="1:7" ht="12.75">
      <c r="A6" s="2" t="s">
        <v>9</v>
      </c>
      <c r="B6" s="2">
        <v>8.7</v>
      </c>
      <c r="C6" s="2">
        <v>10</v>
      </c>
      <c r="D6" s="2">
        <v>48.4</v>
      </c>
      <c r="E6" s="2">
        <v>50.9</v>
      </c>
      <c r="F6" s="2">
        <v>0</v>
      </c>
      <c r="G6" s="2">
        <v>0</v>
      </c>
    </row>
    <row r="7" spans="1:7" ht="12.75">
      <c r="A7" s="2" t="s">
        <v>10</v>
      </c>
      <c r="B7" s="2">
        <v>0.02</v>
      </c>
      <c r="C7" s="2">
        <v>0.06</v>
      </c>
      <c r="D7" s="2">
        <v>0.3</v>
      </c>
      <c r="E7" s="2">
        <v>9.7</v>
      </c>
      <c r="F7" s="2">
        <v>39</v>
      </c>
      <c r="G7" s="2">
        <v>16.5</v>
      </c>
    </row>
    <row r="8" spans="1:7" ht="12.75">
      <c r="A8" s="3" t="s">
        <v>11</v>
      </c>
      <c r="B8" s="2">
        <v>0.28</v>
      </c>
      <c r="C8" s="2">
        <v>0.33</v>
      </c>
      <c r="D8" s="2">
        <v>0.69</v>
      </c>
      <c r="E8" s="2">
        <v>4.02</v>
      </c>
      <c r="F8" s="2">
        <v>0</v>
      </c>
      <c r="G8" s="2">
        <v>21</v>
      </c>
    </row>
    <row r="9" spans="1:7" ht="12.75">
      <c r="A9" s="2" t="s">
        <v>12</v>
      </c>
      <c r="B9" s="2">
        <v>0.2</v>
      </c>
      <c r="C9" s="2">
        <v>0.35</v>
      </c>
      <c r="D9" s="2">
        <v>3.2</v>
      </c>
      <c r="E9" s="2">
        <v>2.82</v>
      </c>
      <c r="F9" s="2">
        <v>0</v>
      </c>
      <c r="G9" s="2">
        <v>0</v>
      </c>
    </row>
    <row r="10" spans="1:7" ht="12.75">
      <c r="A10" s="2" t="s">
        <v>13</v>
      </c>
      <c r="B10" s="2">
        <v>0.2</v>
      </c>
      <c r="C10" s="2">
        <v>0.15</v>
      </c>
      <c r="D10" s="2">
        <v>0.7</v>
      </c>
      <c r="E10" s="2">
        <v>0.62</v>
      </c>
      <c r="F10" s="2">
        <v>0</v>
      </c>
      <c r="G10" s="2">
        <v>0</v>
      </c>
    </row>
    <row r="11" spans="1:7" ht="12.75">
      <c r="A11" s="3" t="s">
        <v>14</v>
      </c>
      <c r="B11" s="2">
        <v>0.33</v>
      </c>
      <c r="C11" s="2">
        <v>0.32</v>
      </c>
      <c r="D11" s="2">
        <v>1.44</v>
      </c>
      <c r="E11" s="2">
        <v>1.24</v>
      </c>
      <c r="F11" s="2">
        <v>0</v>
      </c>
      <c r="G11" s="2">
        <v>0</v>
      </c>
    </row>
    <row r="12" spans="1:7" ht="12.75">
      <c r="A12" s="2" t="s">
        <v>15</v>
      </c>
      <c r="B12" s="2">
        <v>0.09</v>
      </c>
      <c r="C12" s="2">
        <v>0.12</v>
      </c>
      <c r="D12" s="2">
        <v>0.63</v>
      </c>
      <c r="E12" s="2">
        <v>0.31</v>
      </c>
      <c r="F12" s="2">
        <v>0</v>
      </c>
      <c r="G12" s="2">
        <v>0</v>
      </c>
    </row>
    <row r="13" spans="1:7" ht="12.75">
      <c r="A13" s="2" t="s">
        <v>16</v>
      </c>
      <c r="B13" s="2">
        <v>127</v>
      </c>
      <c r="C13" s="2">
        <v>145</v>
      </c>
      <c r="D13" s="2">
        <v>314</v>
      </c>
      <c r="E13" s="2">
        <v>339</v>
      </c>
      <c r="F13" s="2">
        <v>25</v>
      </c>
      <c r="G13" s="2">
        <v>405</v>
      </c>
    </row>
    <row r="16" spans="1:6" ht="12.75">
      <c r="A16" t="s">
        <v>17</v>
      </c>
      <c r="F16" t="s">
        <v>22</v>
      </c>
    </row>
    <row r="18" spans="2:9" ht="12.75">
      <c r="B18" t="s">
        <v>18</v>
      </c>
      <c r="C18" t="s">
        <v>19</v>
      </c>
      <c r="D18" t="s">
        <v>20</v>
      </c>
      <c r="G18" t="s">
        <v>18</v>
      </c>
      <c r="H18" t="s">
        <v>19</v>
      </c>
      <c r="I18" t="s">
        <v>20</v>
      </c>
    </row>
    <row r="19" spans="1:9" ht="12.75">
      <c r="A19" s="2" t="s">
        <v>7</v>
      </c>
      <c r="B19" s="2">
        <v>0</v>
      </c>
      <c r="C19" s="2">
        <v>0</v>
      </c>
      <c r="D19" s="2">
        <v>2675</v>
      </c>
      <c r="F19" s="2" t="s">
        <v>7</v>
      </c>
      <c r="G19" s="2">
        <f aca="true" t="shared" si="0" ref="G19:G27">B19*B$29</f>
        <v>0</v>
      </c>
      <c r="H19" s="2">
        <f aca="true" t="shared" si="1" ref="H19:H27">C19*C$29</f>
        <v>0</v>
      </c>
      <c r="I19" s="2">
        <f aca="true" t="shared" si="2" ref="I19:I27">D19*D$29</f>
        <v>1605000</v>
      </c>
    </row>
    <row r="20" spans="1:9" ht="12.75">
      <c r="A20" s="2" t="s">
        <v>8</v>
      </c>
      <c r="B20" s="2">
        <v>3000</v>
      </c>
      <c r="C20" s="2">
        <v>2500</v>
      </c>
      <c r="D20" s="2">
        <v>0</v>
      </c>
      <c r="F20" s="2" t="s">
        <v>8</v>
      </c>
      <c r="G20" s="2">
        <f t="shared" si="0"/>
        <v>1200000</v>
      </c>
      <c r="H20" s="2">
        <f t="shared" si="1"/>
        <v>300000</v>
      </c>
      <c r="I20" s="2">
        <f t="shared" si="2"/>
        <v>0</v>
      </c>
    </row>
    <row r="21" spans="1:9" ht="12.75">
      <c r="A21" s="2" t="s">
        <v>9</v>
      </c>
      <c r="B21" s="2">
        <v>15</v>
      </c>
      <c r="C21" s="2">
        <v>40</v>
      </c>
      <c r="D21" s="2">
        <v>17</v>
      </c>
      <c r="F21" s="2" t="s">
        <v>9</v>
      </c>
      <c r="G21" s="2">
        <f t="shared" si="0"/>
        <v>6000</v>
      </c>
      <c r="H21" s="2">
        <f t="shared" si="1"/>
        <v>4800</v>
      </c>
      <c r="I21" s="2">
        <f t="shared" si="2"/>
        <v>10200</v>
      </c>
    </row>
    <row r="22" spans="1:9" ht="12.75">
      <c r="A22" s="2" t="s">
        <v>10</v>
      </c>
      <c r="B22" s="2">
        <v>0.75</v>
      </c>
      <c r="C22" s="2">
        <v>5.5</v>
      </c>
      <c r="D22" s="2">
        <v>3.8</v>
      </c>
      <c r="F22" s="2" t="s">
        <v>10</v>
      </c>
      <c r="G22" s="2">
        <f t="shared" si="0"/>
        <v>300</v>
      </c>
      <c r="H22" s="2">
        <f t="shared" si="1"/>
        <v>660</v>
      </c>
      <c r="I22" s="2">
        <f t="shared" si="2"/>
        <v>2280</v>
      </c>
    </row>
    <row r="23" spans="1:9" ht="12.75">
      <c r="A23" s="3" t="s">
        <v>11</v>
      </c>
      <c r="B23" s="2">
        <v>0.6</v>
      </c>
      <c r="C23" s="2">
        <v>2.5</v>
      </c>
      <c r="D23" s="2">
        <v>0.7</v>
      </c>
      <c r="F23" s="3" t="s">
        <v>11</v>
      </c>
      <c r="G23" s="2">
        <f t="shared" si="0"/>
        <v>240</v>
      </c>
      <c r="H23" s="2">
        <f t="shared" si="1"/>
        <v>300</v>
      </c>
      <c r="I23" s="2">
        <f t="shared" si="2"/>
        <v>420</v>
      </c>
    </row>
    <row r="24" spans="1:9" ht="12.75">
      <c r="A24" s="2" t="s">
        <v>12</v>
      </c>
      <c r="B24" s="2">
        <v>0.61</v>
      </c>
      <c r="C24" s="2">
        <v>2</v>
      </c>
      <c r="D24" s="2">
        <v>0.68</v>
      </c>
      <c r="F24" s="2" t="s">
        <v>12</v>
      </c>
      <c r="G24" s="2">
        <f t="shared" si="0"/>
        <v>244</v>
      </c>
      <c r="H24" s="2">
        <f t="shared" si="1"/>
        <v>240</v>
      </c>
      <c r="I24" s="2">
        <f t="shared" si="2"/>
        <v>408.00000000000006</v>
      </c>
    </row>
    <row r="25" spans="1:9" ht="12.75">
      <c r="A25" s="2" t="s">
        <v>13</v>
      </c>
      <c r="B25" s="2">
        <v>0.2</v>
      </c>
      <c r="C25" s="2">
        <v>0.45</v>
      </c>
      <c r="D25" s="2">
        <v>0.28</v>
      </c>
      <c r="F25" s="2" t="s">
        <v>13</v>
      </c>
      <c r="G25" s="2">
        <f t="shared" si="0"/>
        <v>80</v>
      </c>
      <c r="H25" s="2">
        <f t="shared" si="1"/>
        <v>54</v>
      </c>
      <c r="I25" s="2">
        <f t="shared" si="2"/>
        <v>168.00000000000003</v>
      </c>
    </row>
    <row r="26" spans="1:9" ht="12.75">
      <c r="A26" s="3" t="s">
        <v>14</v>
      </c>
      <c r="B26" s="2">
        <v>0.3</v>
      </c>
      <c r="C26" s="2">
        <v>0.8</v>
      </c>
      <c r="D26" s="2">
        <v>0.48</v>
      </c>
      <c r="F26" s="3" t="s">
        <v>14</v>
      </c>
      <c r="G26" s="2">
        <f t="shared" si="0"/>
        <v>120</v>
      </c>
      <c r="H26" s="2">
        <f t="shared" si="1"/>
        <v>96</v>
      </c>
      <c r="I26" s="2">
        <f t="shared" si="2"/>
        <v>288</v>
      </c>
    </row>
    <row r="27" spans="1:9" ht="12.75">
      <c r="A27" s="2" t="s">
        <v>15</v>
      </c>
      <c r="B27" s="2">
        <v>0.1</v>
      </c>
      <c r="C27" s="2">
        <v>0.25</v>
      </c>
      <c r="D27" s="2">
        <v>0.15</v>
      </c>
      <c r="F27" s="2" t="s">
        <v>15</v>
      </c>
      <c r="G27" s="2">
        <f t="shared" si="0"/>
        <v>40</v>
      </c>
      <c r="H27" s="2">
        <f t="shared" si="1"/>
        <v>30</v>
      </c>
      <c r="I27" s="2">
        <f t="shared" si="2"/>
        <v>90</v>
      </c>
    </row>
    <row r="29" spans="1:7" ht="12.75">
      <c r="A29" s="2" t="s">
        <v>21</v>
      </c>
      <c r="B29" s="2">
        <v>400</v>
      </c>
      <c r="C29" s="2">
        <v>120</v>
      </c>
      <c r="D29" s="2">
        <v>600</v>
      </c>
      <c r="F29" s="2" t="s">
        <v>28</v>
      </c>
      <c r="G29" s="2">
        <v>169</v>
      </c>
    </row>
    <row r="33" ht="12.75">
      <c r="A33" t="s">
        <v>23</v>
      </c>
    </row>
    <row r="35" spans="2:10" ht="12.75"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I35" s="1" t="s">
        <v>24</v>
      </c>
      <c r="J35" s="1" t="s">
        <v>27</v>
      </c>
    </row>
    <row r="36" spans="1:10" ht="12.75">
      <c r="A36" t="s">
        <v>18</v>
      </c>
      <c r="B36" s="5">
        <v>298.24675258300374</v>
      </c>
      <c r="C36" s="5">
        <v>0</v>
      </c>
      <c r="D36" s="5">
        <v>35.8973878026868</v>
      </c>
      <c r="E36" s="5">
        <v>32.76659494848384</v>
      </c>
      <c r="F36" s="5">
        <v>0</v>
      </c>
      <c r="G36" s="5">
        <v>0</v>
      </c>
      <c r="I36" s="7">
        <f>SUM(B36:G36)</f>
        <v>366.9107353341744</v>
      </c>
      <c r="J36" s="7">
        <f>B29-I36</f>
        <v>33.089264665825624</v>
      </c>
    </row>
    <row r="37" spans="1:10" ht="12.75">
      <c r="A37" t="s">
        <v>19</v>
      </c>
      <c r="B37" s="5">
        <v>12.159359475837325</v>
      </c>
      <c r="C37" s="5">
        <v>0</v>
      </c>
      <c r="D37" s="5">
        <v>23.669518729996152</v>
      </c>
      <c r="E37" s="5">
        <v>69.71726652315131</v>
      </c>
      <c r="F37" s="5">
        <v>0</v>
      </c>
      <c r="G37" s="5">
        <v>0</v>
      </c>
      <c r="I37" s="7">
        <f>SUM(B37:G37)</f>
        <v>105.54614472898479</v>
      </c>
      <c r="J37" s="7">
        <f>C29-I37</f>
        <v>14.453855271015215</v>
      </c>
    </row>
    <row r="38" spans="1:10" ht="12.75">
      <c r="A38" t="s">
        <v>20</v>
      </c>
      <c r="B38" s="5">
        <v>365.37116010385455</v>
      </c>
      <c r="C38" s="5">
        <v>0</v>
      </c>
      <c r="D38" s="5">
        <v>77.37407621771997</v>
      </c>
      <c r="E38" s="5">
        <v>65.74824939807728</v>
      </c>
      <c r="F38" s="5">
        <v>41.32621371216413</v>
      </c>
      <c r="G38" s="5">
        <v>0</v>
      </c>
      <c r="I38" s="7">
        <f>SUM(B38:G38)</f>
        <v>549.8196994318159</v>
      </c>
      <c r="J38" s="7">
        <f>D29-I38</f>
        <v>50.180300568184066</v>
      </c>
    </row>
    <row r="39" spans="2:7" ht="12.75">
      <c r="B39" s="6"/>
      <c r="C39" s="6"/>
      <c r="D39" s="6"/>
      <c r="E39" s="6"/>
      <c r="F39" s="6"/>
      <c r="G39" s="6"/>
    </row>
    <row r="40" spans="1:7" ht="12.75">
      <c r="A40" t="s">
        <v>24</v>
      </c>
      <c r="B40" s="7">
        <f aca="true" t="shared" si="3" ref="B40:G40">SUM(B36:B38)</f>
        <v>675.7772721626957</v>
      </c>
      <c r="C40" s="7">
        <f t="shared" si="3"/>
        <v>0</v>
      </c>
      <c r="D40" s="7">
        <f t="shared" si="3"/>
        <v>136.94098275040292</v>
      </c>
      <c r="E40" s="9">
        <f t="shared" si="3"/>
        <v>168.23211086971241</v>
      </c>
      <c r="F40" s="7">
        <f t="shared" si="3"/>
        <v>41.32621371216413</v>
      </c>
      <c r="G40" s="7">
        <f t="shared" si="3"/>
        <v>0</v>
      </c>
    </row>
    <row r="43" ht="12.75">
      <c r="A43" t="s">
        <v>25</v>
      </c>
    </row>
    <row r="46" spans="2:4" ht="12.75">
      <c r="B46" t="s">
        <v>18</v>
      </c>
      <c r="C46" t="s">
        <v>19</v>
      </c>
      <c r="D46" t="s">
        <v>20</v>
      </c>
    </row>
    <row r="47" spans="1:7" ht="12.75">
      <c r="A47" s="2" t="s">
        <v>7</v>
      </c>
      <c r="B47" s="4">
        <f aca="true" t="shared" si="4" ref="B47:B55">SUMPRODUCT($B$36:$G$36,B4:G4)</f>
        <v>1199692.9495591028</v>
      </c>
      <c r="C47" s="4">
        <f aca="true" t="shared" si="5" ref="C47:C55">SUMPRODUCT($B$37:$G$37,B4:G4)</f>
        <v>240760.6973342531</v>
      </c>
      <c r="D47" s="4">
        <f aca="true" t="shared" si="6" ref="D47:D55">SUMPRODUCT($B$38:$G$38,B4:G4)</f>
        <v>1605000.0000001076</v>
      </c>
      <c r="F47" t="s">
        <v>26</v>
      </c>
      <c r="G47" s="10">
        <f>SUMPRODUCT(B40:G40,B13:G13)</f>
        <v>186887.02307592548</v>
      </c>
    </row>
    <row r="48" spans="1:4" ht="12.75">
      <c r="A48" s="2" t="s">
        <v>8</v>
      </c>
      <c r="B48" s="4">
        <f t="shared" si="4"/>
        <v>1200000</v>
      </c>
      <c r="C48" s="4">
        <f t="shared" si="5"/>
        <v>300000</v>
      </c>
      <c r="D48" s="4">
        <f t="shared" si="6"/>
        <v>1651508.3164351867</v>
      </c>
    </row>
    <row r="49" spans="1:10" ht="12.75">
      <c r="A49" s="2" t="s">
        <v>9</v>
      </c>
      <c r="B49" s="4">
        <f t="shared" si="4"/>
        <v>6000.000000000001</v>
      </c>
      <c r="C49" s="4">
        <f t="shared" si="5"/>
        <v>4800</v>
      </c>
      <c r="D49" s="4">
        <f t="shared" si="6"/>
        <v>10270.220276203314</v>
      </c>
      <c r="F49" t="s">
        <v>29</v>
      </c>
      <c r="G49" s="11">
        <f>G47-original!G47</f>
        <v>-1.0477378964424133E-08</v>
      </c>
      <c r="J49" s="11"/>
    </row>
    <row r="50" spans="1:4" ht="12.75">
      <c r="A50" s="2" t="s">
        <v>10</v>
      </c>
      <c r="B50" s="4">
        <f t="shared" si="4"/>
        <v>334.57012239275934</v>
      </c>
      <c r="C50" s="4">
        <f t="shared" si="5"/>
        <v>683.6015280830833</v>
      </c>
      <c r="D50" s="4">
        <f t="shared" si="6"/>
        <v>2280.0000000031437</v>
      </c>
    </row>
    <row r="51" spans="1:10" ht="12.75">
      <c r="A51" s="3" t="s">
        <v>11</v>
      </c>
      <c r="B51" s="4">
        <f t="shared" si="4"/>
        <v>239.99999999999997</v>
      </c>
      <c r="C51" s="4">
        <f t="shared" si="5"/>
        <v>300.00000000000006</v>
      </c>
      <c r="D51" s="4">
        <f t="shared" si="6"/>
        <v>419.99999999957663</v>
      </c>
      <c r="F51" t="s">
        <v>146</v>
      </c>
      <c r="I51" t="s">
        <v>154</v>
      </c>
      <c r="J51" t="s">
        <v>145</v>
      </c>
    </row>
    <row r="52" spans="1:13" ht="12.75">
      <c r="A52" s="2" t="s">
        <v>12</v>
      </c>
      <c r="B52" s="4">
        <f t="shared" si="4"/>
        <v>266.92278923992296</v>
      </c>
      <c r="C52" s="4">
        <f t="shared" si="5"/>
        <v>274.7770234264418</v>
      </c>
      <c r="D52" s="4">
        <f t="shared" si="6"/>
        <v>506.08133922005277</v>
      </c>
      <c r="F52" t="s">
        <v>141</v>
      </c>
      <c r="G52" t="s">
        <v>142</v>
      </c>
      <c r="H52" t="s">
        <v>143</v>
      </c>
      <c r="I52" t="s">
        <v>144</v>
      </c>
      <c r="J52" t="s">
        <v>147</v>
      </c>
      <c r="L52" t="s">
        <v>156</v>
      </c>
      <c r="M52" t="s">
        <v>46</v>
      </c>
    </row>
    <row r="53" spans="1:13" ht="12.75">
      <c r="A53" s="2" t="s">
        <v>13</v>
      </c>
      <c r="B53" s="4">
        <f t="shared" si="4"/>
        <v>105.09281084654148</v>
      </c>
      <c r="C53" s="4">
        <f t="shared" si="5"/>
        <v>62.22524025051858</v>
      </c>
      <c r="D53" s="4">
        <f t="shared" si="6"/>
        <v>167.9999999999828</v>
      </c>
      <c r="F53" s="1">
        <v>1</v>
      </c>
      <c r="G53" s="1">
        <v>18</v>
      </c>
      <c r="H53" s="1">
        <f>80+G53</f>
        <v>98</v>
      </c>
      <c r="I53" s="1">
        <v>44</v>
      </c>
      <c r="J53" s="1">
        <f>$E$13+I53</f>
        <v>383</v>
      </c>
      <c r="L53">
        <v>18</v>
      </c>
      <c r="M53">
        <v>383</v>
      </c>
    </row>
    <row r="54" spans="1:13" ht="12.75">
      <c r="A54" s="3" t="s">
        <v>14</v>
      </c>
      <c r="B54" s="4">
        <f t="shared" si="4"/>
        <v>190.7442445243802</v>
      </c>
      <c r="C54" s="4">
        <f t="shared" si="5"/>
        <v>124.5461060869284</v>
      </c>
      <c r="D54" s="4">
        <f t="shared" si="6"/>
        <v>313.5189818414046</v>
      </c>
      <c r="F54" s="1">
        <v>2</v>
      </c>
      <c r="G54" s="1">
        <v>25</v>
      </c>
      <c r="H54" s="1">
        <f>H53+G54</f>
        <v>123</v>
      </c>
      <c r="I54" s="1">
        <v>31</v>
      </c>
      <c r="J54" s="1">
        <f>$E$13+I54</f>
        <v>370</v>
      </c>
      <c r="L54">
        <v>53</v>
      </c>
      <c r="M54">
        <v>370</v>
      </c>
    </row>
    <row r="55" spans="1:13" ht="12.75">
      <c r="A55" s="2" t="s">
        <v>15</v>
      </c>
      <c r="B55" s="4">
        <f t="shared" si="4"/>
        <v>59.61520648219301</v>
      </c>
      <c r="C55" s="4">
        <f t="shared" si="5"/>
        <v>37.618491774899844</v>
      </c>
      <c r="D55" s="4">
        <f t="shared" si="6"/>
        <v>102.01102973991445</v>
      </c>
      <c r="F55" s="1">
        <v>3</v>
      </c>
      <c r="G55" s="1">
        <v>28</v>
      </c>
      <c r="H55" s="1">
        <f>G55+H54</f>
        <v>151</v>
      </c>
      <c r="I55" s="1">
        <v>31</v>
      </c>
      <c r="J55" s="1">
        <f>$E$13+I55</f>
        <v>370</v>
      </c>
      <c r="L55">
        <v>8</v>
      </c>
      <c r="M55">
        <v>366</v>
      </c>
    </row>
    <row r="56" spans="2:13" ht="12.75">
      <c r="B56" s="6"/>
      <c r="C56" s="6"/>
      <c r="D56" s="6"/>
      <c r="F56" s="1">
        <v>4</v>
      </c>
      <c r="G56" s="1">
        <v>3</v>
      </c>
      <c r="H56" s="1">
        <f>G56+H55</f>
        <v>154</v>
      </c>
      <c r="I56" s="1">
        <v>27</v>
      </c>
      <c r="J56" s="1">
        <f>$E$13+I56</f>
        <v>366</v>
      </c>
      <c r="L56">
        <v>9</v>
      </c>
      <c r="M56">
        <v>345</v>
      </c>
    </row>
    <row r="57" spans="1:10" ht="12.75">
      <c r="A57" s="2" t="s">
        <v>16</v>
      </c>
      <c r="B57" s="4">
        <f>SUMPRODUCT(B36:G36,B13:G13)</f>
        <v>60256.993035621155</v>
      </c>
      <c r="C57" s="4">
        <f>SUMPRODUCT(B37:G37,B13:G13)</f>
        <v>32610.620885998425</v>
      </c>
      <c r="D57" s="4">
        <f>SUMPRODUCT(B38:G38,B13:G13)</f>
        <v>94019.4091543059</v>
      </c>
      <c r="F57" s="4">
        <v>5</v>
      </c>
      <c r="G57" s="1">
        <v>2</v>
      </c>
      <c r="H57" s="1">
        <f>G57+H56</f>
        <v>156</v>
      </c>
      <c r="I57" s="1">
        <v>27</v>
      </c>
      <c r="J57" s="1">
        <f>$E$13+I57</f>
        <v>366</v>
      </c>
    </row>
    <row r="58" spans="6:10" ht="12.75">
      <c r="F58" s="1">
        <v>6</v>
      </c>
      <c r="G58" s="1">
        <v>3</v>
      </c>
      <c r="H58" s="1">
        <f>G58+H57</f>
        <v>159</v>
      </c>
      <c r="I58" s="1">
        <v>27</v>
      </c>
      <c r="J58" s="1">
        <f>$E$13+I58</f>
        <v>366</v>
      </c>
    </row>
    <row r="59" spans="6:13" ht="12.75">
      <c r="F59" s="1">
        <v>7</v>
      </c>
      <c r="G59" s="1">
        <v>10</v>
      </c>
      <c r="H59" s="1">
        <f>G59+H58</f>
        <v>169</v>
      </c>
      <c r="I59" s="1">
        <v>6</v>
      </c>
      <c r="J59" s="1">
        <f>$E$13+I59</f>
        <v>345</v>
      </c>
      <c r="L59" t="s">
        <v>157</v>
      </c>
      <c r="M59" s="6">
        <f>SUMPRODUCT(L53:L56,M53:M56)/SUM(L53:L56)</f>
        <v>369.7386363636364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2007-03-27T12:18:05Z</dcterms:created>
  <dcterms:modified xsi:type="dcterms:W3CDTF">2007-03-29T13:54:30Z</dcterms:modified>
  <cp:category/>
  <cp:version/>
  <cp:contentType/>
  <cp:contentStatus/>
</cp:coreProperties>
</file>