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central warehouse" sheetId="1" r:id="rId1"/>
    <sheet name="retailor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<sst xmlns="http://schemas.openxmlformats.org/spreadsheetml/2006/main" count="58" uniqueCount="29">
  <si>
    <t>Period</t>
  </si>
  <si>
    <t>demand</t>
  </si>
  <si>
    <t>sales</t>
  </si>
  <si>
    <t>order placed</t>
  </si>
  <si>
    <t>order cost</t>
  </si>
  <si>
    <t>ending inventory</t>
  </si>
  <si>
    <t>holding cost</t>
  </si>
  <si>
    <t>Parameters</t>
  </si>
  <si>
    <t>Lead time</t>
  </si>
  <si>
    <t>(additional to warehouse)</t>
  </si>
  <si>
    <t>Purchasing price</t>
  </si>
  <si>
    <t>Ordering cost</t>
  </si>
  <si>
    <t>annual holding rate</t>
  </si>
  <si>
    <t>daily holding rate</t>
  </si>
  <si>
    <t>Average daily demand</t>
  </si>
  <si>
    <t>profit</t>
  </si>
  <si>
    <t>order received</t>
  </si>
  <si>
    <t>start inventory</t>
  </si>
  <si>
    <t>Selling price</t>
  </si>
  <si>
    <t>Purchasing cost</t>
  </si>
  <si>
    <t>Total profit</t>
  </si>
  <si>
    <t>Order quantity</t>
  </si>
  <si>
    <t>HC</t>
  </si>
  <si>
    <t>OC</t>
  </si>
  <si>
    <t>Total cost</t>
  </si>
  <si>
    <t>Output</t>
  </si>
  <si>
    <t>days in cycle (integer)</t>
  </si>
  <si>
    <t>Reorder point</t>
  </si>
  <si>
    <t>Cumulative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</si>
</sst>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0.0000"/>
    <numFmt numFmtId="169" formatCode="0.000"/>
    <numFmt numFmtId="170" formatCode="0.00000"/>
    <numFmt numFmtId="171" formatCode="0.0"/>
  </numFmts>
  <fonts count="3">
    <font>
      <sz val="10"/>
      <name val="Arial"/>
      <family val="0"/>
    </font>
    <font>
      <sz val="14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2" borderId="7" xfId="0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7" fontId="0" fillId="0" borderId="8" xfId="19" applyNumberFormat="1" applyBorder="1" applyAlignment="1">
      <alignment horizontal="center"/>
    </xf>
    <xf numFmtId="0" fontId="2" fillId="0" borderId="1" xfId="0" applyFont="1" applyBorder="1" applyAlignment="1">
      <alignment/>
    </xf>
    <xf numFmtId="2" fontId="0" fillId="0" borderId="12" xfId="0" applyNumberFormat="1" applyBorder="1" applyAlignment="1">
      <alignment/>
    </xf>
    <xf numFmtId="10" fontId="0" fillId="0" borderId="12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/>
    </xf>
    <xf numFmtId="2" fontId="0" fillId="0" borderId="6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167" fontId="0" fillId="0" borderId="8" xfId="19" applyNumberFormat="1" applyBorder="1" applyAlignment="1">
      <alignment horizontal="center"/>
    </xf>
    <xf numFmtId="0" fontId="0" fillId="2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6"/>
  <sheetViews>
    <sheetView zoomScale="75" zoomScaleNormal="75" workbookViewId="0" topLeftCell="A1">
      <selection activeCell="K2" sqref="K2"/>
    </sheetView>
  </sheetViews>
  <sheetFormatPr defaultColWidth="9.140625" defaultRowHeight="12.75"/>
  <cols>
    <col min="2" max="2" width="12.28125" style="0" customWidth="1"/>
    <col min="3" max="3" width="12.421875" style="0" customWidth="1"/>
    <col min="4" max="4" width="8.00390625" style="0" customWidth="1"/>
    <col min="5" max="5" width="10.8515625" style="0" customWidth="1"/>
    <col min="6" max="7" width="13.57421875" style="0" customWidth="1"/>
    <col min="8" max="8" width="11.140625" style="0" customWidth="1"/>
    <col min="9" max="10" width="9.57421875" style="0" customWidth="1"/>
    <col min="11" max="11" width="11.8515625" style="0" customWidth="1"/>
  </cols>
  <sheetData>
    <row r="1" spans="1:12" ht="20.25">
      <c r="A1" s="13" t="s">
        <v>7</v>
      </c>
      <c r="B1" s="14"/>
      <c r="C1" s="14"/>
      <c r="D1" s="14"/>
      <c r="E1" s="14"/>
      <c r="F1" s="14"/>
      <c r="G1" s="14"/>
      <c r="H1" s="14"/>
      <c r="I1" s="30" t="s">
        <v>25</v>
      </c>
      <c r="J1" s="5"/>
      <c r="K1" s="5"/>
      <c r="L1" s="6"/>
    </row>
    <row r="2" spans="1:12" ht="12.75">
      <c r="A2" s="23" t="s">
        <v>8</v>
      </c>
      <c r="B2" s="6"/>
      <c r="C2" s="24">
        <v>20</v>
      </c>
      <c r="D2" s="4" t="s">
        <v>10</v>
      </c>
      <c r="E2" s="5"/>
      <c r="F2" s="17">
        <v>70</v>
      </c>
      <c r="G2" s="9" t="s">
        <v>27</v>
      </c>
      <c r="H2" s="38">
        <v>120</v>
      </c>
      <c r="I2" s="25" t="s">
        <v>21</v>
      </c>
      <c r="J2" s="10"/>
      <c r="K2" s="27">
        <v>180</v>
      </c>
      <c r="L2" s="19"/>
    </row>
    <row r="3" spans="1:12" ht="12.75">
      <c r="A3" s="4" t="s">
        <v>12</v>
      </c>
      <c r="B3" s="6"/>
      <c r="C3" s="32">
        <v>0.21</v>
      </c>
      <c r="D3" s="25" t="s">
        <v>11</v>
      </c>
      <c r="E3" s="26"/>
      <c r="F3" s="33">
        <v>200</v>
      </c>
      <c r="G3" s="12"/>
      <c r="H3" s="16"/>
      <c r="I3" s="11" t="s">
        <v>26</v>
      </c>
      <c r="J3" s="12"/>
      <c r="K3" s="33">
        <f>K2/F5</f>
        <v>30</v>
      </c>
      <c r="L3" s="19"/>
    </row>
    <row r="4" spans="1:12" ht="12.75">
      <c r="A4" s="7" t="s">
        <v>9</v>
      </c>
      <c r="B4" s="8"/>
      <c r="C4" s="20"/>
      <c r="D4" s="9" t="s">
        <v>18</v>
      </c>
      <c r="E4" s="26"/>
      <c r="F4" s="33">
        <v>90</v>
      </c>
      <c r="I4" s="9" t="s">
        <v>23</v>
      </c>
      <c r="J4" s="9">
        <f>SUM(I8:I208)</f>
        <v>1200</v>
      </c>
      <c r="K4" s="21" t="s">
        <v>20</v>
      </c>
      <c r="L4" s="28">
        <f>K208+F208*F2</f>
        <v>34675.06849315068</v>
      </c>
    </row>
    <row r="5" spans="1:12" ht="12.75">
      <c r="A5" s="15" t="s">
        <v>13</v>
      </c>
      <c r="B5" s="19"/>
      <c r="C5" s="37">
        <f>C3/365</f>
        <v>0.0005753424657534246</v>
      </c>
      <c r="D5" s="11" t="s">
        <v>14</v>
      </c>
      <c r="E5" s="12"/>
      <c r="F5" s="18">
        <v>6</v>
      </c>
      <c r="I5" s="21" t="s">
        <v>22</v>
      </c>
      <c r="J5" s="31">
        <f>SUM(G8:G208)</f>
        <v>724.9315068493156</v>
      </c>
      <c r="K5" s="9" t="s">
        <v>24</v>
      </c>
      <c r="L5" s="34">
        <f>J4+J5</f>
        <v>1924.9315068493156</v>
      </c>
    </row>
    <row r="6" spans="1:11" ht="12.75">
      <c r="A6" s="4"/>
      <c r="B6" s="21"/>
      <c r="C6" s="21"/>
      <c r="D6" s="21"/>
      <c r="E6" s="21"/>
      <c r="F6" s="21"/>
      <c r="G6" s="21"/>
      <c r="H6" s="21"/>
      <c r="I6" s="21"/>
      <c r="J6" s="21"/>
      <c r="K6" s="6" t="s">
        <v>28</v>
      </c>
    </row>
    <row r="7" spans="1:11" ht="12.75">
      <c r="A7" s="7" t="s">
        <v>0</v>
      </c>
      <c r="B7" s="22" t="s">
        <v>16</v>
      </c>
      <c r="C7" s="22" t="s">
        <v>17</v>
      </c>
      <c r="D7" s="22" t="s">
        <v>1</v>
      </c>
      <c r="E7" s="22" t="s">
        <v>2</v>
      </c>
      <c r="F7" s="22" t="s">
        <v>5</v>
      </c>
      <c r="G7" s="22" t="s">
        <v>6</v>
      </c>
      <c r="H7" s="22" t="s">
        <v>3</v>
      </c>
      <c r="I7" s="22" t="s">
        <v>4</v>
      </c>
      <c r="J7" s="22" t="s">
        <v>19</v>
      </c>
      <c r="K7" s="8" t="s">
        <v>15</v>
      </c>
    </row>
    <row r="8" spans="1:13" ht="12.75">
      <c r="A8" s="33">
        <v>0</v>
      </c>
      <c r="B8" s="33"/>
      <c r="C8" s="33">
        <v>180</v>
      </c>
      <c r="D8" s="33">
        <v>0</v>
      </c>
      <c r="E8" s="33">
        <v>0</v>
      </c>
      <c r="F8" s="33">
        <f aca="true" t="shared" si="0" ref="F8:F71">MAX(0,(C8-E8))</f>
        <v>180</v>
      </c>
      <c r="G8" s="35">
        <v>0</v>
      </c>
      <c r="H8" s="36">
        <f>IF(F8&lt;=H2,$K$2,0)</f>
        <v>0</v>
      </c>
      <c r="I8" s="33">
        <f aca="true" t="shared" si="1" ref="I8:I71">IF(H8&gt;0,$F$3,0)</f>
        <v>0</v>
      </c>
      <c r="J8" s="33">
        <f aca="true" t="shared" si="2" ref="J8:J71">H8*$F$2</f>
        <v>0</v>
      </c>
      <c r="K8" s="35">
        <f>E8*$F$4-I8-G8-J8</f>
        <v>0</v>
      </c>
      <c r="L8" s="1"/>
      <c r="M8" s="1"/>
    </row>
    <row r="9" spans="1:13" ht="12.75">
      <c r="A9" s="33">
        <v>1</v>
      </c>
      <c r="B9" s="33"/>
      <c r="C9" s="33">
        <f aca="true" t="shared" si="3" ref="C9:C40">F8+B9</f>
        <v>180</v>
      </c>
      <c r="D9" s="33">
        <f>$F$5</f>
        <v>6</v>
      </c>
      <c r="E9" s="33">
        <f aca="true" t="shared" si="4" ref="E9:E40">MIN(C9,D9)</f>
        <v>6</v>
      </c>
      <c r="F9" s="33">
        <f t="shared" si="0"/>
        <v>174</v>
      </c>
      <c r="G9" s="35">
        <f aca="true" t="shared" si="5" ref="G9:G40">$C$5*$F$2*F9</f>
        <v>7.007671232876712</v>
      </c>
      <c r="H9" s="36">
        <f>IF(F9&lt;=$H$2,(IF(H8=0,$K$2,0)),0)</f>
        <v>0</v>
      </c>
      <c r="I9" s="33">
        <f t="shared" si="1"/>
        <v>0</v>
      </c>
      <c r="J9" s="33">
        <f t="shared" si="2"/>
        <v>0</v>
      </c>
      <c r="K9" s="35">
        <f>K8+(E9*$F$4)-I9-G9-J9</f>
        <v>532.9923287671232</v>
      </c>
      <c r="L9" s="1"/>
      <c r="M9" s="1"/>
    </row>
    <row r="10" spans="1:13" ht="12.75">
      <c r="A10" s="33">
        <v>2</v>
      </c>
      <c r="B10" s="33"/>
      <c r="C10" s="33">
        <f t="shared" si="3"/>
        <v>174</v>
      </c>
      <c r="D10" s="33">
        <f aca="true" t="shared" si="6" ref="D10:D73">$F$5</f>
        <v>6</v>
      </c>
      <c r="E10" s="33">
        <f t="shared" si="4"/>
        <v>6</v>
      </c>
      <c r="F10" s="33">
        <f t="shared" si="0"/>
        <v>168</v>
      </c>
      <c r="G10" s="35">
        <f t="shared" si="5"/>
        <v>6.766027397260274</v>
      </c>
      <c r="H10" s="36">
        <f>IF(F10&lt;=$H$2,IF((SUM(H8:H9)=0),$K$2,0),0)</f>
        <v>0</v>
      </c>
      <c r="I10" s="33">
        <f t="shared" si="1"/>
        <v>0</v>
      </c>
      <c r="J10" s="33">
        <f t="shared" si="2"/>
        <v>0</v>
      </c>
      <c r="K10" s="35">
        <f aca="true" t="shared" si="7" ref="K10:K40">K9+(E10*$F$4-I10-G10-J10)</f>
        <v>1066.226301369863</v>
      </c>
      <c r="L10" s="1"/>
      <c r="M10" s="1"/>
    </row>
    <row r="11" spans="1:13" ht="12.75">
      <c r="A11" s="33">
        <v>3</v>
      </c>
      <c r="B11" s="33"/>
      <c r="C11" s="33">
        <f t="shared" si="3"/>
        <v>168</v>
      </c>
      <c r="D11" s="33">
        <f t="shared" si="6"/>
        <v>6</v>
      </c>
      <c r="E11" s="33">
        <f t="shared" si="4"/>
        <v>6</v>
      </c>
      <c r="F11" s="33">
        <f t="shared" si="0"/>
        <v>162</v>
      </c>
      <c r="G11" s="35">
        <f t="shared" si="5"/>
        <v>6.524383561643836</v>
      </c>
      <c r="H11" s="36">
        <f>IF(F11&lt;=$H$2,IF((SUM(H8:H10)=0),$K$2,0),0)</f>
        <v>0</v>
      </c>
      <c r="I11" s="33">
        <f t="shared" si="1"/>
        <v>0</v>
      </c>
      <c r="J11" s="33">
        <f t="shared" si="2"/>
        <v>0</v>
      </c>
      <c r="K11" s="35">
        <f t="shared" si="7"/>
        <v>1599.7019178082192</v>
      </c>
      <c r="L11" s="1"/>
      <c r="M11" s="1"/>
    </row>
    <row r="12" spans="1:13" ht="12.75">
      <c r="A12" s="33">
        <v>4</v>
      </c>
      <c r="B12" s="33"/>
      <c r="C12" s="33">
        <f t="shared" si="3"/>
        <v>162</v>
      </c>
      <c r="D12" s="33">
        <f t="shared" si="6"/>
        <v>6</v>
      </c>
      <c r="E12" s="33">
        <f t="shared" si="4"/>
        <v>6</v>
      </c>
      <c r="F12" s="33">
        <f t="shared" si="0"/>
        <v>156</v>
      </c>
      <c r="G12" s="35">
        <f t="shared" si="5"/>
        <v>6.282739726027397</v>
      </c>
      <c r="H12" s="36">
        <f>IF(F12&lt;=$H$2,IF((SUM(H8:H11)=0),$K$2,0),0)</f>
        <v>0</v>
      </c>
      <c r="I12" s="33">
        <f t="shared" si="1"/>
        <v>0</v>
      </c>
      <c r="J12" s="33">
        <f t="shared" si="2"/>
        <v>0</v>
      </c>
      <c r="K12" s="35">
        <f t="shared" si="7"/>
        <v>2133.4191780821916</v>
      </c>
      <c r="L12" s="1"/>
      <c r="M12" s="1"/>
    </row>
    <row r="13" spans="1:13" ht="12.75">
      <c r="A13" s="33">
        <v>5</v>
      </c>
      <c r="B13" s="33"/>
      <c r="C13" s="33">
        <f t="shared" si="3"/>
        <v>156</v>
      </c>
      <c r="D13" s="33">
        <f t="shared" si="6"/>
        <v>6</v>
      </c>
      <c r="E13" s="33">
        <f t="shared" si="4"/>
        <v>6</v>
      </c>
      <c r="F13" s="33">
        <f t="shared" si="0"/>
        <v>150</v>
      </c>
      <c r="G13" s="35">
        <f t="shared" si="5"/>
        <v>6.041095890410959</v>
      </c>
      <c r="H13" s="36">
        <f>IF(F13&lt;=$H$2,IF((SUM(H8:H12)=0),$K$2,0),0)</f>
        <v>0</v>
      </c>
      <c r="I13" s="33">
        <f t="shared" si="1"/>
        <v>0</v>
      </c>
      <c r="J13" s="33">
        <f t="shared" si="2"/>
        <v>0</v>
      </c>
      <c r="K13" s="35">
        <f t="shared" si="7"/>
        <v>2667.378082191781</v>
      </c>
      <c r="L13" s="1"/>
      <c r="M13" s="1"/>
    </row>
    <row r="14" spans="1:13" ht="12.75">
      <c r="A14" s="33">
        <v>6</v>
      </c>
      <c r="B14" s="33"/>
      <c r="C14" s="33">
        <f t="shared" si="3"/>
        <v>150</v>
      </c>
      <c r="D14" s="33">
        <f t="shared" si="6"/>
        <v>6</v>
      </c>
      <c r="E14" s="33">
        <f t="shared" si="4"/>
        <v>6</v>
      </c>
      <c r="F14" s="33">
        <f t="shared" si="0"/>
        <v>144</v>
      </c>
      <c r="G14" s="35">
        <f t="shared" si="5"/>
        <v>5.7994520547945205</v>
      </c>
      <c r="H14" s="36">
        <f>IF(F14&lt;=$H$2,IF((SUM(H8:H13)=0),$K$2,0),0)</f>
        <v>0</v>
      </c>
      <c r="I14" s="33">
        <f t="shared" si="1"/>
        <v>0</v>
      </c>
      <c r="J14" s="33">
        <f t="shared" si="2"/>
        <v>0</v>
      </c>
      <c r="K14" s="35">
        <f t="shared" si="7"/>
        <v>3201.5786301369862</v>
      </c>
      <c r="L14" s="1"/>
      <c r="M14" s="1"/>
    </row>
    <row r="15" spans="1:13" ht="12.75">
      <c r="A15" s="33">
        <v>7</v>
      </c>
      <c r="B15" s="33"/>
      <c r="C15" s="33">
        <f t="shared" si="3"/>
        <v>144</v>
      </c>
      <c r="D15" s="33">
        <f t="shared" si="6"/>
        <v>6</v>
      </c>
      <c r="E15" s="33">
        <f t="shared" si="4"/>
        <v>6</v>
      </c>
      <c r="F15" s="33">
        <f t="shared" si="0"/>
        <v>138</v>
      </c>
      <c r="G15" s="35">
        <f t="shared" si="5"/>
        <v>5.5578082191780815</v>
      </c>
      <c r="H15" s="36">
        <f>IF(F15&lt;=$H$2,IF((SUM(H8:H14)=0),$K$2,0),0)</f>
        <v>0</v>
      </c>
      <c r="I15" s="33">
        <f t="shared" si="1"/>
        <v>0</v>
      </c>
      <c r="J15" s="33">
        <f t="shared" si="2"/>
        <v>0</v>
      </c>
      <c r="K15" s="35">
        <f t="shared" si="7"/>
        <v>3736.020821917808</v>
      </c>
      <c r="L15" s="1"/>
      <c r="M15" s="1"/>
    </row>
    <row r="16" spans="1:13" ht="12.75">
      <c r="A16" s="33">
        <v>8</v>
      </c>
      <c r="B16" s="33"/>
      <c r="C16" s="33">
        <f t="shared" si="3"/>
        <v>138</v>
      </c>
      <c r="D16" s="33">
        <f t="shared" si="6"/>
        <v>6</v>
      </c>
      <c r="E16" s="33">
        <f t="shared" si="4"/>
        <v>6</v>
      </c>
      <c r="F16" s="33">
        <f t="shared" si="0"/>
        <v>132</v>
      </c>
      <c r="G16" s="35">
        <f t="shared" si="5"/>
        <v>5.3161643835616434</v>
      </c>
      <c r="H16" s="36">
        <f>IF(F16&lt;=$H$2,IF((SUM(H8:H15)=0),$K$2,0),0)</f>
        <v>0</v>
      </c>
      <c r="I16" s="33">
        <f t="shared" si="1"/>
        <v>0</v>
      </c>
      <c r="J16" s="33">
        <f t="shared" si="2"/>
        <v>0</v>
      </c>
      <c r="K16" s="35">
        <f t="shared" si="7"/>
        <v>4270.7046575342465</v>
      </c>
      <c r="L16" s="1"/>
      <c r="M16" s="1"/>
    </row>
    <row r="17" spans="1:13" ht="12.75">
      <c r="A17" s="33">
        <v>9</v>
      </c>
      <c r="B17" s="33"/>
      <c r="C17" s="33">
        <f t="shared" si="3"/>
        <v>132</v>
      </c>
      <c r="D17" s="33">
        <f t="shared" si="6"/>
        <v>6</v>
      </c>
      <c r="E17" s="33">
        <f t="shared" si="4"/>
        <v>6</v>
      </c>
      <c r="F17" s="33">
        <f t="shared" si="0"/>
        <v>126</v>
      </c>
      <c r="G17" s="35">
        <f t="shared" si="5"/>
        <v>5.074520547945205</v>
      </c>
      <c r="H17" s="36">
        <f>IF(F17&lt;=$H$2,IF((SUM(H8:H16)=0),$K$2,0),0)</f>
        <v>0</v>
      </c>
      <c r="I17" s="33">
        <f t="shared" si="1"/>
        <v>0</v>
      </c>
      <c r="J17" s="33">
        <f t="shared" si="2"/>
        <v>0</v>
      </c>
      <c r="K17" s="35">
        <f t="shared" si="7"/>
        <v>4805.630136986301</v>
      </c>
      <c r="L17" s="1"/>
      <c r="M17" s="1"/>
    </row>
    <row r="18" spans="1:13" ht="12.75">
      <c r="A18" s="33">
        <v>10</v>
      </c>
      <c r="B18" s="33"/>
      <c r="C18" s="33">
        <f t="shared" si="3"/>
        <v>126</v>
      </c>
      <c r="D18" s="33">
        <f t="shared" si="6"/>
        <v>6</v>
      </c>
      <c r="E18" s="33">
        <f t="shared" si="4"/>
        <v>6</v>
      </c>
      <c r="F18" s="33">
        <f t="shared" si="0"/>
        <v>120</v>
      </c>
      <c r="G18" s="35">
        <f t="shared" si="5"/>
        <v>4.832876712328767</v>
      </c>
      <c r="H18" s="36">
        <f>IF(F18&lt;=$H$2,IF((SUM(H8:H17)=0),$K$2,0),0)</f>
        <v>180</v>
      </c>
      <c r="I18" s="33">
        <f t="shared" si="1"/>
        <v>200</v>
      </c>
      <c r="J18" s="33">
        <f t="shared" si="2"/>
        <v>12600</v>
      </c>
      <c r="K18" s="35">
        <f t="shared" si="7"/>
        <v>-7459.202739726028</v>
      </c>
      <c r="L18" s="1"/>
      <c r="M18" s="1"/>
    </row>
    <row r="19" spans="1:13" ht="12.75">
      <c r="A19" s="33">
        <v>11</v>
      </c>
      <c r="B19" s="33"/>
      <c r="C19" s="33">
        <f t="shared" si="3"/>
        <v>120</v>
      </c>
      <c r="D19" s="33">
        <f t="shared" si="6"/>
        <v>6</v>
      </c>
      <c r="E19" s="33">
        <f t="shared" si="4"/>
        <v>6</v>
      </c>
      <c r="F19" s="33">
        <f t="shared" si="0"/>
        <v>114</v>
      </c>
      <c r="G19" s="35">
        <f t="shared" si="5"/>
        <v>4.591232876712328</v>
      </c>
      <c r="H19" s="36">
        <f>IF(F19&lt;=$H$2,IF((SUM(H8:H18)=0),$K$2,0),0)</f>
        <v>0</v>
      </c>
      <c r="I19" s="33">
        <f t="shared" si="1"/>
        <v>0</v>
      </c>
      <c r="J19" s="33">
        <f t="shared" si="2"/>
        <v>0</v>
      </c>
      <c r="K19" s="35">
        <f t="shared" si="7"/>
        <v>-6923.793972602741</v>
      </c>
      <c r="L19" s="1"/>
      <c r="M19" s="1"/>
    </row>
    <row r="20" spans="1:13" ht="12.75">
      <c r="A20" s="33">
        <v>12</v>
      </c>
      <c r="B20" s="33"/>
      <c r="C20" s="33">
        <f t="shared" si="3"/>
        <v>114</v>
      </c>
      <c r="D20" s="33">
        <f t="shared" si="6"/>
        <v>6</v>
      </c>
      <c r="E20" s="33">
        <f t="shared" si="4"/>
        <v>6</v>
      </c>
      <c r="F20" s="33">
        <f t="shared" si="0"/>
        <v>108</v>
      </c>
      <c r="G20" s="35">
        <f t="shared" si="5"/>
        <v>4.34958904109589</v>
      </c>
      <c r="H20" s="36">
        <f>IF(F20&lt;=$H$2,IF((SUM(H8:H19)=0),$K$2,0),0)</f>
        <v>0</v>
      </c>
      <c r="I20" s="33">
        <f t="shared" si="1"/>
        <v>0</v>
      </c>
      <c r="J20" s="33">
        <f t="shared" si="2"/>
        <v>0</v>
      </c>
      <c r="K20" s="35">
        <f t="shared" si="7"/>
        <v>-6388.143561643837</v>
      </c>
      <c r="L20" s="1"/>
      <c r="M20" s="1"/>
    </row>
    <row r="21" spans="1:13" ht="12.75">
      <c r="A21" s="33">
        <v>13</v>
      </c>
      <c r="B21" s="33"/>
      <c r="C21" s="33">
        <f t="shared" si="3"/>
        <v>108</v>
      </c>
      <c r="D21" s="33">
        <f t="shared" si="6"/>
        <v>6</v>
      </c>
      <c r="E21" s="33">
        <f t="shared" si="4"/>
        <v>6</v>
      </c>
      <c r="F21" s="33">
        <f t="shared" si="0"/>
        <v>102</v>
      </c>
      <c r="G21" s="35">
        <f t="shared" si="5"/>
        <v>4.107945205479452</v>
      </c>
      <c r="H21" s="36">
        <f>IF(F21&lt;=$H$2,IF((SUM(H8:H20)=0),$K$2,0),0)</f>
        <v>0</v>
      </c>
      <c r="I21" s="33">
        <f t="shared" si="1"/>
        <v>0</v>
      </c>
      <c r="J21" s="33">
        <f t="shared" si="2"/>
        <v>0</v>
      </c>
      <c r="K21" s="35">
        <f t="shared" si="7"/>
        <v>-5852.251506849316</v>
      </c>
      <c r="L21" s="1"/>
      <c r="M21" s="1"/>
    </row>
    <row r="22" spans="1:13" ht="12.75">
      <c r="A22" s="33">
        <v>14</v>
      </c>
      <c r="B22" s="33"/>
      <c r="C22" s="33">
        <f t="shared" si="3"/>
        <v>102</v>
      </c>
      <c r="D22" s="33">
        <f t="shared" si="6"/>
        <v>6</v>
      </c>
      <c r="E22" s="33">
        <f t="shared" si="4"/>
        <v>6</v>
      </c>
      <c r="F22" s="33">
        <f t="shared" si="0"/>
        <v>96</v>
      </c>
      <c r="G22" s="35">
        <f t="shared" si="5"/>
        <v>3.8663013698630135</v>
      </c>
      <c r="H22" s="36">
        <f>IF(F22&lt;=$H$2,IF((SUM(H8:H21)=0),$K$2,0),0)</f>
        <v>0</v>
      </c>
      <c r="I22" s="33">
        <f t="shared" si="1"/>
        <v>0</v>
      </c>
      <c r="J22" s="33">
        <f t="shared" si="2"/>
        <v>0</v>
      </c>
      <c r="K22" s="35">
        <f t="shared" si="7"/>
        <v>-5316.117808219179</v>
      </c>
      <c r="L22" s="1"/>
      <c r="M22" s="1"/>
    </row>
    <row r="23" spans="1:13" ht="12.75">
      <c r="A23" s="33">
        <v>15</v>
      </c>
      <c r="B23" s="33"/>
      <c r="C23" s="33">
        <f t="shared" si="3"/>
        <v>96</v>
      </c>
      <c r="D23" s="33">
        <f t="shared" si="6"/>
        <v>6</v>
      </c>
      <c r="E23" s="33">
        <f t="shared" si="4"/>
        <v>6</v>
      </c>
      <c r="F23" s="33">
        <f t="shared" si="0"/>
        <v>90</v>
      </c>
      <c r="G23" s="35">
        <f t="shared" si="5"/>
        <v>3.624657534246575</v>
      </c>
      <c r="H23" s="36">
        <f>IF(F23&lt;=$H$2,IF((SUM(H8:H22)=0),$K$2,0),0)</f>
        <v>0</v>
      </c>
      <c r="I23" s="33">
        <f t="shared" si="1"/>
        <v>0</v>
      </c>
      <c r="J23" s="33">
        <f t="shared" si="2"/>
        <v>0</v>
      </c>
      <c r="K23" s="35">
        <f t="shared" si="7"/>
        <v>-4779.742465753426</v>
      </c>
      <c r="L23" s="1"/>
      <c r="M23" s="1"/>
    </row>
    <row r="24" spans="1:13" ht="12.75">
      <c r="A24" s="33">
        <v>16</v>
      </c>
      <c r="B24" s="33"/>
      <c r="C24" s="33">
        <f t="shared" si="3"/>
        <v>90</v>
      </c>
      <c r="D24" s="33">
        <f t="shared" si="6"/>
        <v>6</v>
      </c>
      <c r="E24" s="33">
        <f t="shared" si="4"/>
        <v>6</v>
      </c>
      <c r="F24" s="33">
        <f t="shared" si="0"/>
        <v>84</v>
      </c>
      <c r="G24" s="35">
        <f t="shared" si="5"/>
        <v>3.383013698630137</v>
      </c>
      <c r="H24" s="36">
        <f>IF(F24&lt;=$H$2,IF((SUM(H8:H23)=0),$K$2,0),0)</f>
        <v>0</v>
      </c>
      <c r="I24" s="33">
        <f t="shared" si="1"/>
        <v>0</v>
      </c>
      <c r="J24" s="33">
        <f t="shared" si="2"/>
        <v>0</v>
      </c>
      <c r="K24" s="35">
        <f t="shared" si="7"/>
        <v>-4243.1254794520555</v>
      </c>
      <c r="L24" s="1"/>
      <c r="M24" s="1"/>
    </row>
    <row r="25" spans="1:13" ht="12.75">
      <c r="A25" s="33">
        <v>17</v>
      </c>
      <c r="B25" s="33"/>
      <c r="C25" s="33">
        <f t="shared" si="3"/>
        <v>84</v>
      </c>
      <c r="D25" s="33">
        <f t="shared" si="6"/>
        <v>6</v>
      </c>
      <c r="E25" s="33">
        <f t="shared" si="4"/>
        <v>6</v>
      </c>
      <c r="F25" s="33">
        <f t="shared" si="0"/>
        <v>78</v>
      </c>
      <c r="G25" s="35">
        <f t="shared" si="5"/>
        <v>3.1413698630136984</v>
      </c>
      <c r="H25" s="36">
        <f>IF(F25&lt;=$H$2,IF((SUM(H8:H24)=0),$K$2,0),0)</f>
        <v>0</v>
      </c>
      <c r="I25" s="33">
        <f t="shared" si="1"/>
        <v>0</v>
      </c>
      <c r="J25" s="33">
        <f t="shared" si="2"/>
        <v>0</v>
      </c>
      <c r="K25" s="35">
        <f t="shared" si="7"/>
        <v>-3706.266849315069</v>
      </c>
      <c r="L25" s="1"/>
      <c r="M25" s="1"/>
    </row>
    <row r="26" spans="1:13" ht="12.75">
      <c r="A26" s="33">
        <v>18</v>
      </c>
      <c r="B26" s="33"/>
      <c r="C26" s="33">
        <f t="shared" si="3"/>
        <v>78</v>
      </c>
      <c r="D26" s="33">
        <f t="shared" si="6"/>
        <v>6</v>
      </c>
      <c r="E26" s="33">
        <f t="shared" si="4"/>
        <v>6</v>
      </c>
      <c r="F26" s="33">
        <f t="shared" si="0"/>
        <v>72</v>
      </c>
      <c r="G26" s="35">
        <f t="shared" si="5"/>
        <v>2.8997260273972603</v>
      </c>
      <c r="H26" s="36">
        <f>IF(F26&lt;=$H$2,IF((SUM(H8:H25)=0),$K$2,0),0)</f>
        <v>0</v>
      </c>
      <c r="I26" s="33">
        <f t="shared" si="1"/>
        <v>0</v>
      </c>
      <c r="J26" s="33">
        <f t="shared" si="2"/>
        <v>0</v>
      </c>
      <c r="K26" s="35">
        <f t="shared" si="7"/>
        <v>-3169.1665753424663</v>
      </c>
      <c r="L26" s="1"/>
      <c r="M26" s="1"/>
    </row>
    <row r="27" spans="1:13" ht="12.75">
      <c r="A27" s="33">
        <v>19</v>
      </c>
      <c r="B27" s="33"/>
      <c r="C27" s="33">
        <f t="shared" si="3"/>
        <v>72</v>
      </c>
      <c r="D27" s="33">
        <f t="shared" si="6"/>
        <v>6</v>
      </c>
      <c r="E27" s="33">
        <f t="shared" si="4"/>
        <v>6</v>
      </c>
      <c r="F27" s="33">
        <f t="shared" si="0"/>
        <v>66</v>
      </c>
      <c r="G27" s="35">
        <f t="shared" si="5"/>
        <v>2.6580821917808217</v>
      </c>
      <c r="H27" s="36">
        <f>IF(F27&lt;=$H$2,IF((SUM(H8:H26)=0),$K$2,0),0)</f>
        <v>0</v>
      </c>
      <c r="I27" s="33">
        <f t="shared" si="1"/>
        <v>0</v>
      </c>
      <c r="J27" s="33">
        <f t="shared" si="2"/>
        <v>0</v>
      </c>
      <c r="K27" s="35">
        <f t="shared" si="7"/>
        <v>-2631.8246575342473</v>
      </c>
      <c r="L27" s="1"/>
      <c r="M27" s="1"/>
    </row>
    <row r="28" spans="1:13" ht="12.75">
      <c r="A28" s="33">
        <v>20</v>
      </c>
      <c r="B28" s="33"/>
      <c r="C28" s="33">
        <f t="shared" si="3"/>
        <v>66</v>
      </c>
      <c r="D28" s="33">
        <f t="shared" si="6"/>
        <v>6</v>
      </c>
      <c r="E28" s="33">
        <f t="shared" si="4"/>
        <v>6</v>
      </c>
      <c r="F28" s="33">
        <f t="shared" si="0"/>
        <v>60</v>
      </c>
      <c r="G28" s="35">
        <f t="shared" si="5"/>
        <v>2.4164383561643836</v>
      </c>
      <c r="H28" s="36">
        <f>IF(F28&lt;=$H$2,IF((SUM(H8:H27)=0),$K$2,0),0)</f>
        <v>0</v>
      </c>
      <c r="I28" s="33">
        <f t="shared" si="1"/>
        <v>0</v>
      </c>
      <c r="J28" s="33">
        <f t="shared" si="2"/>
        <v>0</v>
      </c>
      <c r="K28" s="35">
        <f t="shared" si="7"/>
        <v>-2094.2410958904115</v>
      </c>
      <c r="L28" s="1"/>
      <c r="M28" s="1"/>
    </row>
    <row r="29" spans="1:13" ht="12.75">
      <c r="A29" s="33">
        <v>21</v>
      </c>
      <c r="B29" s="33">
        <f>H8</f>
        <v>0</v>
      </c>
      <c r="C29" s="33">
        <f t="shared" si="3"/>
        <v>60</v>
      </c>
      <c r="D29" s="33">
        <f t="shared" si="6"/>
        <v>6</v>
      </c>
      <c r="E29" s="33">
        <f t="shared" si="4"/>
        <v>6</v>
      </c>
      <c r="F29" s="33">
        <f t="shared" si="0"/>
        <v>54</v>
      </c>
      <c r="G29" s="35">
        <f t="shared" si="5"/>
        <v>2.174794520547945</v>
      </c>
      <c r="H29" s="36">
        <f aca="true" t="shared" si="8" ref="H29:H92">IF(F29&lt;=$H$2,IF((SUM(H9:H28)=0),$K$2,0),0)</f>
        <v>0</v>
      </c>
      <c r="I29" s="33">
        <f t="shared" si="1"/>
        <v>0</v>
      </c>
      <c r="J29" s="33">
        <f t="shared" si="2"/>
        <v>0</v>
      </c>
      <c r="K29" s="35">
        <f t="shared" si="7"/>
        <v>-1556.4158904109595</v>
      </c>
      <c r="L29" s="1"/>
      <c r="M29" s="1"/>
    </row>
    <row r="30" spans="1:13" ht="12.75">
      <c r="A30" s="33">
        <v>22</v>
      </c>
      <c r="B30" s="33">
        <f aca="true" t="shared" si="9" ref="B30:B93">H9</f>
        <v>0</v>
      </c>
      <c r="C30" s="33">
        <f t="shared" si="3"/>
        <v>54</v>
      </c>
      <c r="D30" s="33">
        <f t="shared" si="6"/>
        <v>6</v>
      </c>
      <c r="E30" s="33">
        <f t="shared" si="4"/>
        <v>6</v>
      </c>
      <c r="F30" s="33">
        <f t="shared" si="0"/>
        <v>48</v>
      </c>
      <c r="G30" s="35">
        <f t="shared" si="5"/>
        <v>1.9331506849315068</v>
      </c>
      <c r="H30" s="36">
        <f t="shared" si="8"/>
        <v>0</v>
      </c>
      <c r="I30" s="33">
        <f t="shared" si="1"/>
        <v>0</v>
      </c>
      <c r="J30" s="33">
        <f t="shared" si="2"/>
        <v>0</v>
      </c>
      <c r="K30" s="35">
        <f t="shared" si="7"/>
        <v>-1018.349041095891</v>
      </c>
      <c r="L30" s="1"/>
      <c r="M30" s="1"/>
    </row>
    <row r="31" spans="1:13" ht="12.75">
      <c r="A31" s="33">
        <v>23</v>
      </c>
      <c r="B31" s="33">
        <f t="shared" si="9"/>
        <v>0</v>
      </c>
      <c r="C31" s="33">
        <f t="shared" si="3"/>
        <v>48</v>
      </c>
      <c r="D31" s="33">
        <f t="shared" si="6"/>
        <v>6</v>
      </c>
      <c r="E31" s="33">
        <f t="shared" si="4"/>
        <v>6</v>
      </c>
      <c r="F31" s="33">
        <f t="shared" si="0"/>
        <v>42</v>
      </c>
      <c r="G31" s="35">
        <f t="shared" si="5"/>
        <v>1.6915068493150685</v>
      </c>
      <c r="H31" s="36">
        <f t="shared" si="8"/>
        <v>0</v>
      </c>
      <c r="I31" s="33">
        <f t="shared" si="1"/>
        <v>0</v>
      </c>
      <c r="J31" s="33">
        <f t="shared" si="2"/>
        <v>0</v>
      </c>
      <c r="K31" s="35">
        <f t="shared" si="7"/>
        <v>-480.0405479452061</v>
      </c>
      <c r="L31" s="1"/>
      <c r="M31" s="1"/>
    </row>
    <row r="32" spans="1:13" ht="12.75">
      <c r="A32" s="33">
        <v>24</v>
      </c>
      <c r="B32" s="33">
        <f t="shared" si="9"/>
        <v>0</v>
      </c>
      <c r="C32" s="33">
        <f t="shared" si="3"/>
        <v>42</v>
      </c>
      <c r="D32" s="33">
        <f t="shared" si="6"/>
        <v>6</v>
      </c>
      <c r="E32" s="33">
        <f t="shared" si="4"/>
        <v>6</v>
      </c>
      <c r="F32" s="33">
        <f t="shared" si="0"/>
        <v>36</v>
      </c>
      <c r="G32" s="35">
        <f t="shared" si="5"/>
        <v>1.4498630136986301</v>
      </c>
      <c r="H32" s="36">
        <f t="shared" si="8"/>
        <v>0</v>
      </c>
      <c r="I32" s="33">
        <f t="shared" si="1"/>
        <v>0</v>
      </c>
      <c r="J32" s="33">
        <f t="shared" si="2"/>
        <v>0</v>
      </c>
      <c r="K32" s="35">
        <f t="shared" si="7"/>
        <v>58.509589041095296</v>
      </c>
      <c r="L32" s="1"/>
      <c r="M32" s="1"/>
    </row>
    <row r="33" spans="1:13" ht="12.75">
      <c r="A33" s="33">
        <v>25</v>
      </c>
      <c r="B33" s="33">
        <f t="shared" si="9"/>
        <v>0</v>
      </c>
      <c r="C33" s="33">
        <f t="shared" si="3"/>
        <v>36</v>
      </c>
      <c r="D33" s="33">
        <f t="shared" si="6"/>
        <v>6</v>
      </c>
      <c r="E33" s="33">
        <f t="shared" si="4"/>
        <v>6</v>
      </c>
      <c r="F33" s="33">
        <f t="shared" si="0"/>
        <v>30</v>
      </c>
      <c r="G33" s="35">
        <f t="shared" si="5"/>
        <v>1.2082191780821918</v>
      </c>
      <c r="H33" s="36">
        <f t="shared" si="8"/>
        <v>0</v>
      </c>
      <c r="I33" s="33">
        <f t="shared" si="1"/>
        <v>0</v>
      </c>
      <c r="J33" s="33">
        <f t="shared" si="2"/>
        <v>0</v>
      </c>
      <c r="K33" s="35">
        <f t="shared" si="7"/>
        <v>597.3013698630131</v>
      </c>
      <c r="L33" s="1"/>
      <c r="M33" s="1"/>
    </row>
    <row r="34" spans="1:13" ht="12.75">
      <c r="A34" s="33">
        <v>26</v>
      </c>
      <c r="B34" s="33">
        <f t="shared" si="9"/>
        <v>0</v>
      </c>
      <c r="C34" s="33">
        <f t="shared" si="3"/>
        <v>30</v>
      </c>
      <c r="D34" s="33">
        <f t="shared" si="6"/>
        <v>6</v>
      </c>
      <c r="E34" s="33">
        <f t="shared" si="4"/>
        <v>6</v>
      </c>
      <c r="F34" s="33">
        <f t="shared" si="0"/>
        <v>24</v>
      </c>
      <c r="G34" s="35">
        <f t="shared" si="5"/>
        <v>0.9665753424657534</v>
      </c>
      <c r="H34" s="36">
        <f t="shared" si="8"/>
        <v>0</v>
      </c>
      <c r="I34" s="33">
        <f t="shared" si="1"/>
        <v>0</v>
      </c>
      <c r="J34" s="33">
        <f t="shared" si="2"/>
        <v>0</v>
      </c>
      <c r="K34" s="35">
        <f t="shared" si="7"/>
        <v>1136.3347945205473</v>
      </c>
      <c r="L34" s="1"/>
      <c r="M34" s="1"/>
    </row>
    <row r="35" spans="1:13" ht="12.75">
      <c r="A35" s="33">
        <v>27</v>
      </c>
      <c r="B35" s="33">
        <f t="shared" si="9"/>
        <v>0</v>
      </c>
      <c r="C35" s="33">
        <f t="shared" si="3"/>
        <v>24</v>
      </c>
      <c r="D35" s="33">
        <f t="shared" si="6"/>
        <v>6</v>
      </c>
      <c r="E35" s="33">
        <f t="shared" si="4"/>
        <v>6</v>
      </c>
      <c r="F35" s="33">
        <f t="shared" si="0"/>
        <v>18</v>
      </c>
      <c r="G35" s="35">
        <f t="shared" si="5"/>
        <v>0.7249315068493151</v>
      </c>
      <c r="H35" s="36">
        <f t="shared" si="8"/>
        <v>0</v>
      </c>
      <c r="I35" s="33">
        <f t="shared" si="1"/>
        <v>0</v>
      </c>
      <c r="J35" s="33">
        <f t="shared" si="2"/>
        <v>0</v>
      </c>
      <c r="K35" s="35">
        <f t="shared" si="7"/>
        <v>1675.609863013698</v>
      </c>
      <c r="L35" s="1"/>
      <c r="M35" s="1"/>
    </row>
    <row r="36" spans="1:13" ht="12.75">
      <c r="A36" s="33">
        <v>28</v>
      </c>
      <c r="B36" s="33">
        <f t="shared" si="9"/>
        <v>0</v>
      </c>
      <c r="C36" s="33">
        <f t="shared" si="3"/>
        <v>18</v>
      </c>
      <c r="D36" s="33">
        <f t="shared" si="6"/>
        <v>6</v>
      </c>
      <c r="E36" s="33">
        <f t="shared" si="4"/>
        <v>6</v>
      </c>
      <c r="F36" s="33">
        <f t="shared" si="0"/>
        <v>12</v>
      </c>
      <c r="G36" s="35">
        <f t="shared" si="5"/>
        <v>0.4832876712328767</v>
      </c>
      <c r="H36" s="36">
        <f t="shared" si="8"/>
        <v>0</v>
      </c>
      <c r="I36" s="33">
        <f t="shared" si="1"/>
        <v>0</v>
      </c>
      <c r="J36" s="33">
        <f t="shared" si="2"/>
        <v>0</v>
      </c>
      <c r="K36" s="35">
        <f t="shared" si="7"/>
        <v>2215.126575342465</v>
      </c>
      <c r="L36" s="1"/>
      <c r="M36" s="1"/>
    </row>
    <row r="37" spans="1:13" ht="12.75">
      <c r="A37" s="33">
        <v>29</v>
      </c>
      <c r="B37" s="33">
        <f t="shared" si="9"/>
        <v>0</v>
      </c>
      <c r="C37" s="33">
        <f t="shared" si="3"/>
        <v>12</v>
      </c>
      <c r="D37" s="33">
        <f t="shared" si="6"/>
        <v>6</v>
      </c>
      <c r="E37" s="33">
        <f t="shared" si="4"/>
        <v>6</v>
      </c>
      <c r="F37" s="33">
        <f t="shared" si="0"/>
        <v>6</v>
      </c>
      <c r="G37" s="35">
        <f t="shared" si="5"/>
        <v>0.24164383561643835</v>
      </c>
      <c r="H37" s="36">
        <f t="shared" si="8"/>
        <v>0</v>
      </c>
      <c r="I37" s="33">
        <f t="shared" si="1"/>
        <v>0</v>
      </c>
      <c r="J37" s="33">
        <f t="shared" si="2"/>
        <v>0</v>
      </c>
      <c r="K37" s="35">
        <f t="shared" si="7"/>
        <v>2754.8849315068487</v>
      </c>
      <c r="L37" s="1"/>
      <c r="M37" s="1"/>
    </row>
    <row r="38" spans="1:13" ht="12.75">
      <c r="A38" s="33">
        <v>30</v>
      </c>
      <c r="B38" s="33">
        <f t="shared" si="9"/>
        <v>0</v>
      </c>
      <c r="C38" s="33">
        <f t="shared" si="3"/>
        <v>6</v>
      </c>
      <c r="D38" s="33">
        <f t="shared" si="6"/>
        <v>6</v>
      </c>
      <c r="E38" s="33">
        <f t="shared" si="4"/>
        <v>6</v>
      </c>
      <c r="F38" s="33">
        <f t="shared" si="0"/>
        <v>0</v>
      </c>
      <c r="G38" s="35">
        <f t="shared" si="5"/>
        <v>0</v>
      </c>
      <c r="H38" s="36">
        <f t="shared" si="8"/>
        <v>0</v>
      </c>
      <c r="I38" s="33">
        <f t="shared" si="1"/>
        <v>0</v>
      </c>
      <c r="J38" s="33">
        <f t="shared" si="2"/>
        <v>0</v>
      </c>
      <c r="K38" s="35">
        <f t="shared" si="7"/>
        <v>3294.8849315068487</v>
      </c>
      <c r="L38" s="1"/>
      <c r="M38" s="1"/>
    </row>
    <row r="39" spans="1:13" ht="12.75">
      <c r="A39" s="33">
        <v>31</v>
      </c>
      <c r="B39" s="33">
        <f t="shared" si="9"/>
        <v>180</v>
      </c>
      <c r="C39" s="33">
        <f t="shared" si="3"/>
        <v>180</v>
      </c>
      <c r="D39" s="33">
        <f t="shared" si="6"/>
        <v>6</v>
      </c>
      <c r="E39" s="33">
        <f t="shared" si="4"/>
        <v>6</v>
      </c>
      <c r="F39" s="33">
        <f t="shared" si="0"/>
        <v>174</v>
      </c>
      <c r="G39" s="35">
        <f t="shared" si="5"/>
        <v>7.007671232876712</v>
      </c>
      <c r="H39" s="36">
        <f t="shared" si="8"/>
        <v>0</v>
      </c>
      <c r="I39" s="33">
        <f t="shared" si="1"/>
        <v>0</v>
      </c>
      <c r="J39" s="33">
        <f t="shared" si="2"/>
        <v>0</v>
      </c>
      <c r="K39" s="35">
        <f t="shared" si="7"/>
        <v>3827.877260273972</v>
      </c>
      <c r="L39" s="1"/>
      <c r="M39" s="1"/>
    </row>
    <row r="40" spans="1:13" ht="12.75">
      <c r="A40" s="33">
        <v>32</v>
      </c>
      <c r="B40" s="33">
        <f t="shared" si="9"/>
        <v>0</v>
      </c>
      <c r="C40" s="33">
        <f t="shared" si="3"/>
        <v>174</v>
      </c>
      <c r="D40" s="33">
        <f t="shared" si="6"/>
        <v>6</v>
      </c>
      <c r="E40" s="33">
        <f t="shared" si="4"/>
        <v>6</v>
      </c>
      <c r="F40" s="33">
        <f t="shared" si="0"/>
        <v>168</v>
      </c>
      <c r="G40" s="35">
        <f t="shared" si="5"/>
        <v>6.766027397260274</v>
      </c>
      <c r="H40" s="36">
        <f t="shared" si="8"/>
        <v>0</v>
      </c>
      <c r="I40" s="33">
        <f t="shared" si="1"/>
        <v>0</v>
      </c>
      <c r="J40" s="33">
        <f t="shared" si="2"/>
        <v>0</v>
      </c>
      <c r="K40" s="35">
        <f t="shared" si="7"/>
        <v>4361.111232876711</v>
      </c>
      <c r="L40" s="1"/>
      <c r="M40" s="1"/>
    </row>
    <row r="41" spans="1:13" ht="12.75">
      <c r="A41" s="33">
        <v>33</v>
      </c>
      <c r="B41" s="33">
        <f t="shared" si="9"/>
        <v>0</v>
      </c>
      <c r="C41" s="33">
        <f aca="true" t="shared" si="10" ref="C41:C72">F40+B41</f>
        <v>168</v>
      </c>
      <c r="D41" s="33">
        <f t="shared" si="6"/>
        <v>6</v>
      </c>
      <c r="E41" s="33">
        <f aca="true" t="shared" si="11" ref="E41:E72">MIN(C41,D41)</f>
        <v>6</v>
      </c>
      <c r="F41" s="33">
        <f t="shared" si="0"/>
        <v>162</v>
      </c>
      <c r="G41" s="35">
        <f aca="true" t="shared" si="12" ref="G41:G72">$C$5*$F$2*F41</f>
        <v>6.524383561643836</v>
      </c>
      <c r="H41" s="36">
        <f t="shared" si="8"/>
        <v>0</v>
      </c>
      <c r="I41" s="33">
        <f t="shared" si="1"/>
        <v>0</v>
      </c>
      <c r="J41" s="33">
        <f t="shared" si="2"/>
        <v>0</v>
      </c>
      <c r="K41" s="35">
        <f aca="true" t="shared" si="13" ref="K41:K72">K40+(E41*$F$4-I41-G41-J41)</f>
        <v>4894.586849315067</v>
      </c>
      <c r="L41" s="1"/>
      <c r="M41" s="1"/>
    </row>
    <row r="42" spans="1:13" ht="12.75">
      <c r="A42" s="33">
        <v>34</v>
      </c>
      <c r="B42" s="33">
        <f t="shared" si="9"/>
        <v>0</v>
      </c>
      <c r="C42" s="33">
        <f t="shared" si="10"/>
        <v>162</v>
      </c>
      <c r="D42" s="33">
        <f t="shared" si="6"/>
        <v>6</v>
      </c>
      <c r="E42" s="33">
        <f t="shared" si="11"/>
        <v>6</v>
      </c>
      <c r="F42" s="33">
        <f t="shared" si="0"/>
        <v>156</v>
      </c>
      <c r="G42" s="35">
        <f t="shared" si="12"/>
        <v>6.282739726027397</v>
      </c>
      <c r="H42" s="36">
        <f t="shared" si="8"/>
        <v>0</v>
      </c>
      <c r="I42" s="33">
        <f t="shared" si="1"/>
        <v>0</v>
      </c>
      <c r="J42" s="33">
        <f t="shared" si="2"/>
        <v>0</v>
      </c>
      <c r="K42" s="35">
        <f t="shared" si="13"/>
        <v>5428.30410958904</v>
      </c>
      <c r="L42" s="1"/>
      <c r="M42" s="1"/>
    </row>
    <row r="43" spans="1:13" ht="12.75">
      <c r="A43" s="33">
        <v>35</v>
      </c>
      <c r="B43" s="33">
        <f t="shared" si="9"/>
        <v>0</v>
      </c>
      <c r="C43" s="33">
        <f t="shared" si="10"/>
        <v>156</v>
      </c>
      <c r="D43" s="33">
        <f t="shared" si="6"/>
        <v>6</v>
      </c>
      <c r="E43" s="33">
        <f t="shared" si="11"/>
        <v>6</v>
      </c>
      <c r="F43" s="33">
        <f t="shared" si="0"/>
        <v>150</v>
      </c>
      <c r="G43" s="35">
        <f t="shared" si="12"/>
        <v>6.041095890410959</v>
      </c>
      <c r="H43" s="36">
        <f t="shared" si="8"/>
        <v>0</v>
      </c>
      <c r="I43" s="33">
        <f t="shared" si="1"/>
        <v>0</v>
      </c>
      <c r="J43" s="33">
        <f t="shared" si="2"/>
        <v>0</v>
      </c>
      <c r="K43" s="35">
        <f t="shared" si="13"/>
        <v>5962.263013698629</v>
      </c>
      <c r="L43" s="1"/>
      <c r="M43" s="1"/>
    </row>
    <row r="44" spans="1:13" ht="12.75">
      <c r="A44" s="33">
        <v>36</v>
      </c>
      <c r="B44" s="33">
        <f t="shared" si="9"/>
        <v>0</v>
      </c>
      <c r="C44" s="33">
        <f t="shared" si="10"/>
        <v>150</v>
      </c>
      <c r="D44" s="33">
        <f t="shared" si="6"/>
        <v>6</v>
      </c>
      <c r="E44" s="33">
        <f t="shared" si="11"/>
        <v>6</v>
      </c>
      <c r="F44" s="33">
        <f t="shared" si="0"/>
        <v>144</v>
      </c>
      <c r="G44" s="35">
        <f t="shared" si="12"/>
        <v>5.7994520547945205</v>
      </c>
      <c r="H44" s="36">
        <f t="shared" si="8"/>
        <v>0</v>
      </c>
      <c r="I44" s="33">
        <f t="shared" si="1"/>
        <v>0</v>
      </c>
      <c r="J44" s="33">
        <f t="shared" si="2"/>
        <v>0</v>
      </c>
      <c r="K44" s="35">
        <f t="shared" si="13"/>
        <v>6496.4635616438345</v>
      </c>
      <c r="L44" s="1"/>
      <c r="M44" s="1"/>
    </row>
    <row r="45" spans="1:13" ht="12.75">
      <c r="A45" s="33">
        <v>37</v>
      </c>
      <c r="B45" s="33">
        <f t="shared" si="9"/>
        <v>0</v>
      </c>
      <c r="C45" s="33">
        <f t="shared" si="10"/>
        <v>144</v>
      </c>
      <c r="D45" s="33">
        <f t="shared" si="6"/>
        <v>6</v>
      </c>
      <c r="E45" s="33">
        <f t="shared" si="11"/>
        <v>6</v>
      </c>
      <c r="F45" s="33">
        <f t="shared" si="0"/>
        <v>138</v>
      </c>
      <c r="G45" s="35">
        <f t="shared" si="12"/>
        <v>5.5578082191780815</v>
      </c>
      <c r="H45" s="36">
        <f t="shared" si="8"/>
        <v>0</v>
      </c>
      <c r="I45" s="33">
        <f t="shared" si="1"/>
        <v>0</v>
      </c>
      <c r="J45" s="33">
        <f t="shared" si="2"/>
        <v>0</v>
      </c>
      <c r="K45" s="35">
        <f t="shared" si="13"/>
        <v>7030.905753424657</v>
      </c>
      <c r="L45" s="1"/>
      <c r="M45" s="1"/>
    </row>
    <row r="46" spans="1:13" ht="12.75">
      <c r="A46" s="33">
        <v>38</v>
      </c>
      <c r="B46" s="33">
        <f t="shared" si="9"/>
        <v>0</v>
      </c>
      <c r="C46" s="33">
        <f t="shared" si="10"/>
        <v>138</v>
      </c>
      <c r="D46" s="33">
        <f t="shared" si="6"/>
        <v>6</v>
      </c>
      <c r="E46" s="33">
        <f t="shared" si="11"/>
        <v>6</v>
      </c>
      <c r="F46" s="33">
        <f t="shared" si="0"/>
        <v>132</v>
      </c>
      <c r="G46" s="35">
        <f t="shared" si="12"/>
        <v>5.3161643835616434</v>
      </c>
      <c r="H46" s="36">
        <f t="shared" si="8"/>
        <v>0</v>
      </c>
      <c r="I46" s="33">
        <f t="shared" si="1"/>
        <v>0</v>
      </c>
      <c r="J46" s="33">
        <f t="shared" si="2"/>
        <v>0</v>
      </c>
      <c r="K46" s="35">
        <f t="shared" si="13"/>
        <v>7565.589589041095</v>
      </c>
      <c r="L46" s="1"/>
      <c r="M46" s="1"/>
    </row>
    <row r="47" spans="1:13" ht="12.75">
      <c r="A47" s="33">
        <v>39</v>
      </c>
      <c r="B47" s="33">
        <f t="shared" si="9"/>
        <v>0</v>
      </c>
      <c r="C47" s="33">
        <f t="shared" si="10"/>
        <v>132</v>
      </c>
      <c r="D47" s="33">
        <f t="shared" si="6"/>
        <v>6</v>
      </c>
      <c r="E47" s="33">
        <f t="shared" si="11"/>
        <v>6</v>
      </c>
      <c r="F47" s="33">
        <f t="shared" si="0"/>
        <v>126</v>
      </c>
      <c r="G47" s="35">
        <f t="shared" si="12"/>
        <v>5.074520547945205</v>
      </c>
      <c r="H47" s="36">
        <f t="shared" si="8"/>
        <v>0</v>
      </c>
      <c r="I47" s="33">
        <f t="shared" si="1"/>
        <v>0</v>
      </c>
      <c r="J47" s="33">
        <f t="shared" si="2"/>
        <v>0</v>
      </c>
      <c r="K47" s="35">
        <f t="shared" si="13"/>
        <v>8100.51506849315</v>
      </c>
      <c r="L47" s="1"/>
      <c r="M47" s="1"/>
    </row>
    <row r="48" spans="1:13" ht="12.75">
      <c r="A48" s="33">
        <v>40</v>
      </c>
      <c r="B48" s="33">
        <f t="shared" si="9"/>
        <v>0</v>
      </c>
      <c r="C48" s="33">
        <f t="shared" si="10"/>
        <v>126</v>
      </c>
      <c r="D48" s="33">
        <f t="shared" si="6"/>
        <v>6</v>
      </c>
      <c r="E48" s="33">
        <f t="shared" si="11"/>
        <v>6</v>
      </c>
      <c r="F48" s="33">
        <f t="shared" si="0"/>
        <v>120</v>
      </c>
      <c r="G48" s="35">
        <f t="shared" si="12"/>
        <v>4.832876712328767</v>
      </c>
      <c r="H48" s="36">
        <f t="shared" si="8"/>
        <v>180</v>
      </c>
      <c r="I48" s="33">
        <f t="shared" si="1"/>
        <v>200</v>
      </c>
      <c r="J48" s="33">
        <f t="shared" si="2"/>
        <v>12600</v>
      </c>
      <c r="K48" s="35">
        <f t="shared" si="13"/>
        <v>-4164.31780821918</v>
      </c>
      <c r="L48" s="1"/>
      <c r="M48" s="1"/>
    </row>
    <row r="49" spans="1:13" ht="12.75">
      <c r="A49" s="33">
        <v>41</v>
      </c>
      <c r="B49" s="33">
        <f t="shared" si="9"/>
        <v>0</v>
      </c>
      <c r="C49" s="33">
        <f t="shared" si="10"/>
        <v>120</v>
      </c>
      <c r="D49" s="33">
        <f t="shared" si="6"/>
        <v>6</v>
      </c>
      <c r="E49" s="33">
        <f t="shared" si="11"/>
        <v>6</v>
      </c>
      <c r="F49" s="33">
        <f t="shared" si="0"/>
        <v>114</v>
      </c>
      <c r="G49" s="35">
        <f t="shared" si="12"/>
        <v>4.591232876712328</v>
      </c>
      <c r="H49" s="36">
        <f t="shared" si="8"/>
        <v>0</v>
      </c>
      <c r="I49" s="33">
        <f t="shared" si="1"/>
        <v>0</v>
      </c>
      <c r="J49" s="33">
        <f t="shared" si="2"/>
        <v>0</v>
      </c>
      <c r="K49" s="35">
        <f t="shared" si="13"/>
        <v>-3628.909041095892</v>
      </c>
      <c r="L49" s="1"/>
      <c r="M49" s="1"/>
    </row>
    <row r="50" spans="1:13" ht="12.75">
      <c r="A50" s="33">
        <v>42</v>
      </c>
      <c r="B50" s="33">
        <f t="shared" si="9"/>
        <v>0</v>
      </c>
      <c r="C50" s="33">
        <f t="shared" si="10"/>
        <v>114</v>
      </c>
      <c r="D50" s="33">
        <f t="shared" si="6"/>
        <v>6</v>
      </c>
      <c r="E50" s="33">
        <f t="shared" si="11"/>
        <v>6</v>
      </c>
      <c r="F50" s="33">
        <f t="shared" si="0"/>
        <v>108</v>
      </c>
      <c r="G50" s="35">
        <f t="shared" si="12"/>
        <v>4.34958904109589</v>
      </c>
      <c r="H50" s="36">
        <f t="shared" si="8"/>
        <v>0</v>
      </c>
      <c r="I50" s="33">
        <f t="shared" si="1"/>
        <v>0</v>
      </c>
      <c r="J50" s="33">
        <f t="shared" si="2"/>
        <v>0</v>
      </c>
      <c r="K50" s="35">
        <f t="shared" si="13"/>
        <v>-3093.258630136988</v>
      </c>
      <c r="L50" s="1"/>
      <c r="M50" s="1"/>
    </row>
    <row r="51" spans="1:13" ht="12.75">
      <c r="A51" s="33">
        <v>43</v>
      </c>
      <c r="B51" s="33">
        <f t="shared" si="9"/>
        <v>0</v>
      </c>
      <c r="C51" s="33">
        <f t="shared" si="10"/>
        <v>108</v>
      </c>
      <c r="D51" s="33">
        <f t="shared" si="6"/>
        <v>6</v>
      </c>
      <c r="E51" s="33">
        <f t="shared" si="11"/>
        <v>6</v>
      </c>
      <c r="F51" s="33">
        <f t="shared" si="0"/>
        <v>102</v>
      </c>
      <c r="G51" s="35">
        <f t="shared" si="12"/>
        <v>4.107945205479452</v>
      </c>
      <c r="H51" s="36">
        <f t="shared" si="8"/>
        <v>0</v>
      </c>
      <c r="I51" s="33">
        <f t="shared" si="1"/>
        <v>0</v>
      </c>
      <c r="J51" s="33">
        <f t="shared" si="2"/>
        <v>0</v>
      </c>
      <c r="K51" s="35">
        <f t="shared" si="13"/>
        <v>-2557.3665753424675</v>
      </c>
      <c r="L51" s="1"/>
      <c r="M51" s="1"/>
    </row>
    <row r="52" spans="1:13" ht="12.75">
      <c r="A52" s="33">
        <v>44</v>
      </c>
      <c r="B52" s="33">
        <f t="shared" si="9"/>
        <v>0</v>
      </c>
      <c r="C52" s="33">
        <f t="shared" si="10"/>
        <v>102</v>
      </c>
      <c r="D52" s="33">
        <f t="shared" si="6"/>
        <v>6</v>
      </c>
      <c r="E52" s="33">
        <f t="shared" si="11"/>
        <v>6</v>
      </c>
      <c r="F52" s="33">
        <f t="shared" si="0"/>
        <v>96</v>
      </c>
      <c r="G52" s="35">
        <f t="shared" si="12"/>
        <v>3.8663013698630135</v>
      </c>
      <c r="H52" s="36">
        <f t="shared" si="8"/>
        <v>0</v>
      </c>
      <c r="I52" s="33">
        <f t="shared" si="1"/>
        <v>0</v>
      </c>
      <c r="J52" s="33">
        <f t="shared" si="2"/>
        <v>0</v>
      </c>
      <c r="K52" s="35">
        <f t="shared" si="13"/>
        <v>-2021.2328767123304</v>
      </c>
      <c r="L52" s="1"/>
      <c r="M52" s="1"/>
    </row>
    <row r="53" spans="1:13" ht="12.75">
      <c r="A53" s="33">
        <v>45</v>
      </c>
      <c r="B53" s="33">
        <f t="shared" si="9"/>
        <v>0</v>
      </c>
      <c r="C53" s="33">
        <f t="shared" si="10"/>
        <v>96</v>
      </c>
      <c r="D53" s="33">
        <f t="shared" si="6"/>
        <v>6</v>
      </c>
      <c r="E53" s="33">
        <f t="shared" si="11"/>
        <v>6</v>
      </c>
      <c r="F53" s="33">
        <f t="shared" si="0"/>
        <v>90</v>
      </c>
      <c r="G53" s="35">
        <f t="shared" si="12"/>
        <v>3.624657534246575</v>
      </c>
      <c r="H53" s="36">
        <f t="shared" si="8"/>
        <v>0</v>
      </c>
      <c r="I53" s="33">
        <f t="shared" si="1"/>
        <v>0</v>
      </c>
      <c r="J53" s="33">
        <f t="shared" si="2"/>
        <v>0</v>
      </c>
      <c r="K53" s="35">
        <f t="shared" si="13"/>
        <v>-1484.857534246577</v>
      </c>
      <c r="L53" s="1"/>
      <c r="M53" s="1"/>
    </row>
    <row r="54" spans="1:13" ht="12.75">
      <c r="A54" s="33">
        <v>46</v>
      </c>
      <c r="B54" s="33">
        <f t="shared" si="9"/>
        <v>0</v>
      </c>
      <c r="C54" s="33">
        <f t="shared" si="10"/>
        <v>90</v>
      </c>
      <c r="D54" s="33">
        <f t="shared" si="6"/>
        <v>6</v>
      </c>
      <c r="E54" s="33">
        <f t="shared" si="11"/>
        <v>6</v>
      </c>
      <c r="F54" s="33">
        <f t="shared" si="0"/>
        <v>84</v>
      </c>
      <c r="G54" s="35">
        <f t="shared" si="12"/>
        <v>3.383013698630137</v>
      </c>
      <c r="H54" s="36">
        <f t="shared" si="8"/>
        <v>0</v>
      </c>
      <c r="I54" s="33">
        <f t="shared" si="1"/>
        <v>0</v>
      </c>
      <c r="J54" s="33">
        <f t="shared" si="2"/>
        <v>0</v>
      </c>
      <c r="K54" s="35">
        <f t="shared" si="13"/>
        <v>-948.2405479452071</v>
      </c>
      <c r="L54" s="1"/>
      <c r="M54" s="1"/>
    </row>
    <row r="55" spans="1:13" ht="12.75">
      <c r="A55" s="33">
        <v>47</v>
      </c>
      <c r="B55" s="33">
        <f t="shared" si="9"/>
        <v>0</v>
      </c>
      <c r="C55" s="33">
        <f t="shared" si="10"/>
        <v>84</v>
      </c>
      <c r="D55" s="33">
        <f t="shared" si="6"/>
        <v>6</v>
      </c>
      <c r="E55" s="33">
        <f t="shared" si="11"/>
        <v>6</v>
      </c>
      <c r="F55" s="33">
        <f t="shared" si="0"/>
        <v>78</v>
      </c>
      <c r="G55" s="35">
        <f t="shared" si="12"/>
        <v>3.1413698630136984</v>
      </c>
      <c r="H55" s="36">
        <f t="shared" si="8"/>
        <v>0</v>
      </c>
      <c r="I55" s="33">
        <f t="shared" si="1"/>
        <v>0</v>
      </c>
      <c r="J55" s="33">
        <f t="shared" si="2"/>
        <v>0</v>
      </c>
      <c r="K55" s="35">
        <f t="shared" si="13"/>
        <v>-411.3819178082208</v>
      </c>
      <c r="L55" s="1"/>
      <c r="M55" s="1"/>
    </row>
    <row r="56" spans="1:13" ht="12.75">
      <c r="A56" s="33">
        <v>48</v>
      </c>
      <c r="B56" s="33">
        <f t="shared" si="9"/>
        <v>0</v>
      </c>
      <c r="C56" s="33">
        <f t="shared" si="10"/>
        <v>78</v>
      </c>
      <c r="D56" s="33">
        <f t="shared" si="6"/>
        <v>6</v>
      </c>
      <c r="E56" s="33">
        <f t="shared" si="11"/>
        <v>6</v>
      </c>
      <c r="F56" s="33">
        <f t="shared" si="0"/>
        <v>72</v>
      </c>
      <c r="G56" s="35">
        <f t="shared" si="12"/>
        <v>2.8997260273972603</v>
      </c>
      <c r="H56" s="36">
        <f t="shared" si="8"/>
        <v>0</v>
      </c>
      <c r="I56" s="33">
        <f t="shared" si="1"/>
        <v>0</v>
      </c>
      <c r="J56" s="33">
        <f t="shared" si="2"/>
        <v>0</v>
      </c>
      <c r="K56" s="35">
        <f t="shared" si="13"/>
        <v>125.71835616438193</v>
      </c>
      <c r="L56" s="1"/>
      <c r="M56" s="1"/>
    </row>
    <row r="57" spans="1:13" ht="12.75">
      <c r="A57" s="33">
        <v>49</v>
      </c>
      <c r="B57" s="33">
        <f t="shared" si="9"/>
        <v>0</v>
      </c>
      <c r="C57" s="33">
        <f t="shared" si="10"/>
        <v>72</v>
      </c>
      <c r="D57" s="33">
        <f t="shared" si="6"/>
        <v>6</v>
      </c>
      <c r="E57" s="33">
        <f t="shared" si="11"/>
        <v>6</v>
      </c>
      <c r="F57" s="33">
        <f t="shared" si="0"/>
        <v>66</v>
      </c>
      <c r="G57" s="35">
        <f t="shared" si="12"/>
        <v>2.6580821917808217</v>
      </c>
      <c r="H57" s="36">
        <f t="shared" si="8"/>
        <v>0</v>
      </c>
      <c r="I57" s="33">
        <f t="shared" si="1"/>
        <v>0</v>
      </c>
      <c r="J57" s="33">
        <f t="shared" si="2"/>
        <v>0</v>
      </c>
      <c r="K57" s="35">
        <f t="shared" si="13"/>
        <v>663.0602739726011</v>
      </c>
      <c r="L57" s="1"/>
      <c r="M57" s="1"/>
    </row>
    <row r="58" spans="1:13" ht="12.75">
      <c r="A58" s="33">
        <v>50</v>
      </c>
      <c r="B58" s="33">
        <f t="shared" si="9"/>
        <v>0</v>
      </c>
      <c r="C58" s="33">
        <f t="shared" si="10"/>
        <v>66</v>
      </c>
      <c r="D58" s="33">
        <f t="shared" si="6"/>
        <v>6</v>
      </c>
      <c r="E58" s="33">
        <f t="shared" si="11"/>
        <v>6</v>
      </c>
      <c r="F58" s="33">
        <f t="shared" si="0"/>
        <v>60</v>
      </c>
      <c r="G58" s="35">
        <f t="shared" si="12"/>
        <v>2.4164383561643836</v>
      </c>
      <c r="H58" s="36">
        <f t="shared" si="8"/>
        <v>0</v>
      </c>
      <c r="I58" s="33">
        <f t="shared" si="1"/>
        <v>0</v>
      </c>
      <c r="J58" s="33">
        <f t="shared" si="2"/>
        <v>0</v>
      </c>
      <c r="K58" s="35">
        <f t="shared" si="13"/>
        <v>1200.6438356164367</v>
      </c>
      <c r="L58" s="1"/>
      <c r="M58" s="1"/>
    </row>
    <row r="59" spans="1:13" ht="12.75">
      <c r="A59" s="33">
        <v>51</v>
      </c>
      <c r="B59" s="33">
        <f t="shared" si="9"/>
        <v>0</v>
      </c>
      <c r="C59" s="33">
        <f t="shared" si="10"/>
        <v>60</v>
      </c>
      <c r="D59" s="33">
        <f t="shared" si="6"/>
        <v>6</v>
      </c>
      <c r="E59" s="33">
        <f t="shared" si="11"/>
        <v>6</v>
      </c>
      <c r="F59" s="33">
        <f t="shared" si="0"/>
        <v>54</v>
      </c>
      <c r="G59" s="35">
        <f t="shared" si="12"/>
        <v>2.174794520547945</v>
      </c>
      <c r="H59" s="36">
        <f t="shared" si="8"/>
        <v>0</v>
      </c>
      <c r="I59" s="33">
        <f t="shared" si="1"/>
        <v>0</v>
      </c>
      <c r="J59" s="33">
        <f t="shared" si="2"/>
        <v>0</v>
      </c>
      <c r="K59" s="35">
        <f t="shared" si="13"/>
        <v>1738.4690410958888</v>
      </c>
      <c r="L59" s="1"/>
      <c r="M59" s="1"/>
    </row>
    <row r="60" spans="1:13" ht="12.75">
      <c r="A60" s="33">
        <v>52</v>
      </c>
      <c r="B60" s="33">
        <f t="shared" si="9"/>
        <v>0</v>
      </c>
      <c r="C60" s="33">
        <f t="shared" si="10"/>
        <v>54</v>
      </c>
      <c r="D60" s="33">
        <f t="shared" si="6"/>
        <v>6</v>
      </c>
      <c r="E60" s="33">
        <f t="shared" si="11"/>
        <v>6</v>
      </c>
      <c r="F60" s="33">
        <f t="shared" si="0"/>
        <v>48</v>
      </c>
      <c r="G60" s="35">
        <f t="shared" si="12"/>
        <v>1.9331506849315068</v>
      </c>
      <c r="H60" s="36">
        <f t="shared" si="8"/>
        <v>0</v>
      </c>
      <c r="I60" s="33">
        <f t="shared" si="1"/>
        <v>0</v>
      </c>
      <c r="J60" s="33">
        <f t="shared" si="2"/>
        <v>0</v>
      </c>
      <c r="K60" s="35">
        <f t="shared" si="13"/>
        <v>2276.535890410957</v>
      </c>
      <c r="L60" s="1"/>
      <c r="M60" s="1"/>
    </row>
    <row r="61" spans="1:13" ht="12.75">
      <c r="A61" s="33">
        <v>53</v>
      </c>
      <c r="B61" s="33">
        <f t="shared" si="9"/>
        <v>0</v>
      </c>
      <c r="C61" s="33">
        <f t="shared" si="10"/>
        <v>48</v>
      </c>
      <c r="D61" s="33">
        <f t="shared" si="6"/>
        <v>6</v>
      </c>
      <c r="E61" s="33">
        <f t="shared" si="11"/>
        <v>6</v>
      </c>
      <c r="F61" s="33">
        <f t="shared" si="0"/>
        <v>42</v>
      </c>
      <c r="G61" s="35">
        <f t="shared" si="12"/>
        <v>1.6915068493150685</v>
      </c>
      <c r="H61" s="36">
        <f t="shared" si="8"/>
        <v>0</v>
      </c>
      <c r="I61" s="33">
        <f t="shared" si="1"/>
        <v>0</v>
      </c>
      <c r="J61" s="33">
        <f t="shared" si="2"/>
        <v>0</v>
      </c>
      <c r="K61" s="35">
        <f t="shared" si="13"/>
        <v>2814.844383561642</v>
      </c>
      <c r="L61" s="1"/>
      <c r="M61" s="1"/>
    </row>
    <row r="62" spans="1:13" ht="12.75">
      <c r="A62" s="33">
        <v>54</v>
      </c>
      <c r="B62" s="33">
        <f t="shared" si="9"/>
        <v>0</v>
      </c>
      <c r="C62" s="33">
        <f t="shared" si="10"/>
        <v>42</v>
      </c>
      <c r="D62" s="33">
        <f t="shared" si="6"/>
        <v>6</v>
      </c>
      <c r="E62" s="33">
        <f t="shared" si="11"/>
        <v>6</v>
      </c>
      <c r="F62" s="33">
        <f t="shared" si="0"/>
        <v>36</v>
      </c>
      <c r="G62" s="35">
        <f t="shared" si="12"/>
        <v>1.4498630136986301</v>
      </c>
      <c r="H62" s="36">
        <f t="shared" si="8"/>
        <v>0</v>
      </c>
      <c r="I62" s="33">
        <f t="shared" si="1"/>
        <v>0</v>
      </c>
      <c r="J62" s="33">
        <f t="shared" si="2"/>
        <v>0</v>
      </c>
      <c r="K62" s="35">
        <f t="shared" si="13"/>
        <v>3353.3945205479436</v>
      </c>
      <c r="L62" s="1"/>
      <c r="M62" s="1"/>
    </row>
    <row r="63" spans="1:13" ht="12.75">
      <c r="A63" s="33">
        <v>55</v>
      </c>
      <c r="B63" s="33">
        <f t="shared" si="9"/>
        <v>0</v>
      </c>
      <c r="C63" s="33">
        <f t="shared" si="10"/>
        <v>36</v>
      </c>
      <c r="D63" s="33">
        <f t="shared" si="6"/>
        <v>6</v>
      </c>
      <c r="E63" s="33">
        <f t="shared" si="11"/>
        <v>6</v>
      </c>
      <c r="F63" s="33">
        <f t="shared" si="0"/>
        <v>30</v>
      </c>
      <c r="G63" s="35">
        <f t="shared" si="12"/>
        <v>1.2082191780821918</v>
      </c>
      <c r="H63" s="36">
        <f t="shared" si="8"/>
        <v>0</v>
      </c>
      <c r="I63" s="33">
        <f t="shared" si="1"/>
        <v>0</v>
      </c>
      <c r="J63" s="33">
        <f t="shared" si="2"/>
        <v>0</v>
      </c>
      <c r="K63" s="35">
        <f t="shared" si="13"/>
        <v>3892.186301369861</v>
      </c>
      <c r="L63" s="1"/>
      <c r="M63" s="1"/>
    </row>
    <row r="64" spans="1:13" ht="12.75">
      <c r="A64" s="33">
        <v>56</v>
      </c>
      <c r="B64" s="33">
        <f t="shared" si="9"/>
        <v>0</v>
      </c>
      <c r="C64" s="33">
        <f t="shared" si="10"/>
        <v>30</v>
      </c>
      <c r="D64" s="33">
        <f t="shared" si="6"/>
        <v>6</v>
      </c>
      <c r="E64" s="33">
        <f t="shared" si="11"/>
        <v>6</v>
      </c>
      <c r="F64" s="33">
        <f t="shared" si="0"/>
        <v>24</v>
      </c>
      <c r="G64" s="35">
        <f t="shared" si="12"/>
        <v>0.9665753424657534</v>
      </c>
      <c r="H64" s="36">
        <f t="shared" si="8"/>
        <v>0</v>
      </c>
      <c r="I64" s="33">
        <f t="shared" si="1"/>
        <v>0</v>
      </c>
      <c r="J64" s="33">
        <f t="shared" si="2"/>
        <v>0</v>
      </c>
      <c r="K64" s="35">
        <f t="shared" si="13"/>
        <v>4431.219726027395</v>
      </c>
      <c r="L64" s="1"/>
      <c r="M64" s="1"/>
    </row>
    <row r="65" spans="1:13" ht="12.75">
      <c r="A65" s="33">
        <v>57</v>
      </c>
      <c r="B65" s="33">
        <f t="shared" si="9"/>
        <v>0</v>
      </c>
      <c r="C65" s="33">
        <f t="shared" si="10"/>
        <v>24</v>
      </c>
      <c r="D65" s="33">
        <f t="shared" si="6"/>
        <v>6</v>
      </c>
      <c r="E65" s="33">
        <f t="shared" si="11"/>
        <v>6</v>
      </c>
      <c r="F65" s="33">
        <f t="shared" si="0"/>
        <v>18</v>
      </c>
      <c r="G65" s="35">
        <f t="shared" si="12"/>
        <v>0.7249315068493151</v>
      </c>
      <c r="H65" s="36">
        <f t="shared" si="8"/>
        <v>0</v>
      </c>
      <c r="I65" s="33">
        <f t="shared" si="1"/>
        <v>0</v>
      </c>
      <c r="J65" s="33">
        <f t="shared" si="2"/>
        <v>0</v>
      </c>
      <c r="K65" s="35">
        <f t="shared" si="13"/>
        <v>4970.494794520546</v>
      </c>
      <c r="L65" s="1"/>
      <c r="M65" s="1"/>
    </row>
    <row r="66" spans="1:13" ht="12.75">
      <c r="A66" s="33">
        <v>58</v>
      </c>
      <c r="B66" s="33">
        <f t="shared" si="9"/>
        <v>0</v>
      </c>
      <c r="C66" s="33">
        <f t="shared" si="10"/>
        <v>18</v>
      </c>
      <c r="D66" s="33">
        <f t="shared" si="6"/>
        <v>6</v>
      </c>
      <c r="E66" s="33">
        <f t="shared" si="11"/>
        <v>6</v>
      </c>
      <c r="F66" s="33">
        <f t="shared" si="0"/>
        <v>12</v>
      </c>
      <c r="G66" s="35">
        <f t="shared" si="12"/>
        <v>0.4832876712328767</v>
      </c>
      <c r="H66" s="36">
        <f t="shared" si="8"/>
        <v>0</v>
      </c>
      <c r="I66" s="33">
        <f t="shared" si="1"/>
        <v>0</v>
      </c>
      <c r="J66" s="33">
        <f t="shared" si="2"/>
        <v>0</v>
      </c>
      <c r="K66" s="35">
        <f t="shared" si="13"/>
        <v>5510.011506849313</v>
      </c>
      <c r="L66" s="1"/>
      <c r="M66" s="1"/>
    </row>
    <row r="67" spans="1:13" ht="12.75">
      <c r="A67" s="33">
        <v>59</v>
      </c>
      <c r="B67" s="33">
        <f t="shared" si="9"/>
        <v>0</v>
      </c>
      <c r="C67" s="33">
        <f t="shared" si="10"/>
        <v>12</v>
      </c>
      <c r="D67" s="33">
        <f t="shared" si="6"/>
        <v>6</v>
      </c>
      <c r="E67" s="33">
        <f t="shared" si="11"/>
        <v>6</v>
      </c>
      <c r="F67" s="33">
        <f t="shared" si="0"/>
        <v>6</v>
      </c>
      <c r="G67" s="35">
        <f t="shared" si="12"/>
        <v>0.24164383561643835</v>
      </c>
      <c r="H67" s="36">
        <f t="shared" si="8"/>
        <v>0</v>
      </c>
      <c r="I67" s="33">
        <f t="shared" si="1"/>
        <v>0</v>
      </c>
      <c r="J67" s="33">
        <f t="shared" si="2"/>
        <v>0</v>
      </c>
      <c r="K67" s="35">
        <f t="shared" si="13"/>
        <v>6049.7698630136965</v>
      </c>
      <c r="L67" s="1"/>
      <c r="M67" s="1"/>
    </row>
    <row r="68" spans="1:13" ht="12.75">
      <c r="A68" s="33">
        <v>60</v>
      </c>
      <c r="B68" s="33">
        <f t="shared" si="9"/>
        <v>0</v>
      </c>
      <c r="C68" s="33">
        <f t="shared" si="10"/>
        <v>6</v>
      </c>
      <c r="D68" s="33">
        <f t="shared" si="6"/>
        <v>6</v>
      </c>
      <c r="E68" s="33">
        <f t="shared" si="11"/>
        <v>6</v>
      </c>
      <c r="F68" s="33">
        <f t="shared" si="0"/>
        <v>0</v>
      </c>
      <c r="G68" s="35">
        <f t="shared" si="12"/>
        <v>0</v>
      </c>
      <c r="H68" s="36">
        <f t="shared" si="8"/>
        <v>0</v>
      </c>
      <c r="I68" s="33">
        <f t="shared" si="1"/>
        <v>0</v>
      </c>
      <c r="J68" s="33">
        <f t="shared" si="2"/>
        <v>0</v>
      </c>
      <c r="K68" s="35">
        <f t="shared" si="13"/>
        <v>6589.7698630136965</v>
      </c>
      <c r="L68" s="1"/>
      <c r="M68" s="1"/>
    </row>
    <row r="69" spans="1:13" ht="12.75">
      <c r="A69" s="33">
        <v>61</v>
      </c>
      <c r="B69" s="33">
        <f t="shared" si="9"/>
        <v>180</v>
      </c>
      <c r="C69" s="33">
        <f t="shared" si="10"/>
        <v>180</v>
      </c>
      <c r="D69" s="33">
        <f t="shared" si="6"/>
        <v>6</v>
      </c>
      <c r="E69" s="33">
        <f t="shared" si="11"/>
        <v>6</v>
      </c>
      <c r="F69" s="33">
        <f t="shared" si="0"/>
        <v>174</v>
      </c>
      <c r="G69" s="35">
        <f t="shared" si="12"/>
        <v>7.007671232876712</v>
      </c>
      <c r="H69" s="36">
        <f t="shared" si="8"/>
        <v>0</v>
      </c>
      <c r="I69" s="33">
        <f t="shared" si="1"/>
        <v>0</v>
      </c>
      <c r="J69" s="33">
        <f t="shared" si="2"/>
        <v>0</v>
      </c>
      <c r="K69" s="35">
        <f t="shared" si="13"/>
        <v>7122.76219178082</v>
      </c>
      <c r="L69" s="1"/>
      <c r="M69" s="1"/>
    </row>
    <row r="70" spans="1:13" ht="12.75">
      <c r="A70" s="33">
        <v>62</v>
      </c>
      <c r="B70" s="33">
        <f t="shared" si="9"/>
        <v>0</v>
      </c>
      <c r="C70" s="33">
        <f t="shared" si="10"/>
        <v>174</v>
      </c>
      <c r="D70" s="33">
        <f t="shared" si="6"/>
        <v>6</v>
      </c>
      <c r="E70" s="33">
        <f t="shared" si="11"/>
        <v>6</v>
      </c>
      <c r="F70" s="33">
        <f t="shared" si="0"/>
        <v>168</v>
      </c>
      <c r="G70" s="35">
        <f t="shared" si="12"/>
        <v>6.766027397260274</v>
      </c>
      <c r="H70" s="36">
        <f t="shared" si="8"/>
        <v>0</v>
      </c>
      <c r="I70" s="33">
        <f t="shared" si="1"/>
        <v>0</v>
      </c>
      <c r="J70" s="33">
        <f t="shared" si="2"/>
        <v>0</v>
      </c>
      <c r="K70" s="35">
        <f t="shared" si="13"/>
        <v>7655.9961643835595</v>
      </c>
      <c r="L70" s="1"/>
      <c r="M70" s="1"/>
    </row>
    <row r="71" spans="1:13" ht="12.75">
      <c r="A71" s="33">
        <v>63</v>
      </c>
      <c r="B71" s="33">
        <f t="shared" si="9"/>
        <v>0</v>
      </c>
      <c r="C71" s="33">
        <f t="shared" si="10"/>
        <v>168</v>
      </c>
      <c r="D71" s="33">
        <f t="shared" si="6"/>
        <v>6</v>
      </c>
      <c r="E71" s="33">
        <f t="shared" si="11"/>
        <v>6</v>
      </c>
      <c r="F71" s="33">
        <f t="shared" si="0"/>
        <v>162</v>
      </c>
      <c r="G71" s="35">
        <f t="shared" si="12"/>
        <v>6.524383561643836</v>
      </c>
      <c r="H71" s="36">
        <f t="shared" si="8"/>
        <v>0</v>
      </c>
      <c r="I71" s="33">
        <f t="shared" si="1"/>
        <v>0</v>
      </c>
      <c r="J71" s="33">
        <f t="shared" si="2"/>
        <v>0</v>
      </c>
      <c r="K71" s="35">
        <f t="shared" si="13"/>
        <v>8189.471780821916</v>
      </c>
      <c r="L71" s="1"/>
      <c r="M71" s="1"/>
    </row>
    <row r="72" spans="1:13" ht="12.75">
      <c r="A72" s="33">
        <v>64</v>
      </c>
      <c r="B72" s="33">
        <f t="shared" si="9"/>
        <v>0</v>
      </c>
      <c r="C72" s="33">
        <f t="shared" si="10"/>
        <v>162</v>
      </c>
      <c r="D72" s="33">
        <f t="shared" si="6"/>
        <v>6</v>
      </c>
      <c r="E72" s="33">
        <f t="shared" si="11"/>
        <v>6</v>
      </c>
      <c r="F72" s="33">
        <f aca="true" t="shared" si="14" ref="F72:F135">MAX(0,(C72-E72))</f>
        <v>156</v>
      </c>
      <c r="G72" s="35">
        <f t="shared" si="12"/>
        <v>6.282739726027397</v>
      </c>
      <c r="H72" s="36">
        <f t="shared" si="8"/>
        <v>0</v>
      </c>
      <c r="I72" s="33">
        <f aca="true" t="shared" si="15" ref="I72:I135">IF(H72&gt;0,$F$3,0)</f>
        <v>0</v>
      </c>
      <c r="J72" s="33">
        <f aca="true" t="shared" si="16" ref="J72:J135">H72*$F$2</f>
        <v>0</v>
      </c>
      <c r="K72" s="35">
        <f t="shared" si="13"/>
        <v>8723.189041095888</v>
      </c>
      <c r="L72" s="1"/>
      <c r="M72" s="1"/>
    </row>
    <row r="73" spans="1:13" ht="12.75">
      <c r="A73" s="33">
        <v>65</v>
      </c>
      <c r="B73" s="33">
        <f t="shared" si="9"/>
        <v>0</v>
      </c>
      <c r="C73" s="33">
        <f aca="true" t="shared" si="17" ref="C73:C104">F72+B73</f>
        <v>156</v>
      </c>
      <c r="D73" s="33">
        <f t="shared" si="6"/>
        <v>6</v>
      </c>
      <c r="E73" s="33">
        <f aca="true" t="shared" si="18" ref="E73:E104">MIN(C73,D73)</f>
        <v>6</v>
      </c>
      <c r="F73" s="33">
        <f t="shared" si="14"/>
        <v>150</v>
      </c>
      <c r="G73" s="35">
        <f aca="true" t="shared" si="19" ref="G73:G104">$C$5*$F$2*F73</f>
        <v>6.041095890410959</v>
      </c>
      <c r="H73" s="36">
        <f t="shared" si="8"/>
        <v>0</v>
      </c>
      <c r="I73" s="33">
        <f t="shared" si="15"/>
        <v>0</v>
      </c>
      <c r="J73" s="33">
        <f t="shared" si="16"/>
        <v>0</v>
      </c>
      <c r="K73" s="35">
        <f aca="true" t="shared" si="20" ref="K73:K104">K72+(E73*$F$4-I73-G73-J73)</f>
        <v>9257.147945205477</v>
      </c>
      <c r="L73" s="1"/>
      <c r="M73" s="1"/>
    </row>
    <row r="74" spans="1:13" ht="12.75">
      <c r="A74" s="33">
        <v>66</v>
      </c>
      <c r="B74" s="33">
        <f t="shared" si="9"/>
        <v>0</v>
      </c>
      <c r="C74" s="33">
        <f t="shared" si="17"/>
        <v>150</v>
      </c>
      <c r="D74" s="33">
        <f aca="true" t="shared" si="21" ref="D74:D137">$F$5</f>
        <v>6</v>
      </c>
      <c r="E74" s="33">
        <f t="shared" si="18"/>
        <v>6</v>
      </c>
      <c r="F74" s="33">
        <f t="shared" si="14"/>
        <v>144</v>
      </c>
      <c r="G74" s="35">
        <f t="shared" si="19"/>
        <v>5.7994520547945205</v>
      </c>
      <c r="H74" s="36">
        <f t="shared" si="8"/>
        <v>0</v>
      </c>
      <c r="I74" s="33">
        <f t="shared" si="15"/>
        <v>0</v>
      </c>
      <c r="J74" s="33">
        <f t="shared" si="16"/>
        <v>0</v>
      </c>
      <c r="K74" s="35">
        <f t="shared" si="20"/>
        <v>9791.348493150683</v>
      </c>
      <c r="L74" s="1"/>
      <c r="M74" s="1"/>
    </row>
    <row r="75" spans="1:13" ht="12.75">
      <c r="A75" s="33">
        <v>67</v>
      </c>
      <c r="B75" s="33">
        <f t="shared" si="9"/>
        <v>0</v>
      </c>
      <c r="C75" s="33">
        <f t="shared" si="17"/>
        <v>144</v>
      </c>
      <c r="D75" s="33">
        <f t="shared" si="21"/>
        <v>6</v>
      </c>
      <c r="E75" s="33">
        <f t="shared" si="18"/>
        <v>6</v>
      </c>
      <c r="F75" s="33">
        <f t="shared" si="14"/>
        <v>138</v>
      </c>
      <c r="G75" s="35">
        <f t="shared" si="19"/>
        <v>5.5578082191780815</v>
      </c>
      <c r="H75" s="36">
        <f t="shared" si="8"/>
        <v>0</v>
      </c>
      <c r="I75" s="33">
        <f t="shared" si="15"/>
        <v>0</v>
      </c>
      <c r="J75" s="33">
        <f t="shared" si="16"/>
        <v>0</v>
      </c>
      <c r="K75" s="35">
        <f t="shared" si="20"/>
        <v>10325.790684931504</v>
      </c>
      <c r="L75" s="1"/>
      <c r="M75" s="1"/>
    </row>
    <row r="76" spans="1:13" ht="12.75">
      <c r="A76" s="33">
        <v>68</v>
      </c>
      <c r="B76" s="33">
        <f t="shared" si="9"/>
        <v>0</v>
      </c>
      <c r="C76" s="33">
        <f t="shared" si="17"/>
        <v>138</v>
      </c>
      <c r="D76" s="33">
        <f t="shared" si="21"/>
        <v>6</v>
      </c>
      <c r="E76" s="33">
        <f t="shared" si="18"/>
        <v>6</v>
      </c>
      <c r="F76" s="33">
        <f t="shared" si="14"/>
        <v>132</v>
      </c>
      <c r="G76" s="35">
        <f t="shared" si="19"/>
        <v>5.3161643835616434</v>
      </c>
      <c r="H76" s="36">
        <f t="shared" si="8"/>
        <v>0</v>
      </c>
      <c r="I76" s="33">
        <f t="shared" si="15"/>
        <v>0</v>
      </c>
      <c r="J76" s="33">
        <f t="shared" si="16"/>
        <v>0</v>
      </c>
      <c r="K76" s="35">
        <f t="shared" si="20"/>
        <v>10860.474520547943</v>
      </c>
      <c r="L76" s="1"/>
      <c r="M76" s="1"/>
    </row>
    <row r="77" spans="1:13" ht="12.75">
      <c r="A77" s="33">
        <v>69</v>
      </c>
      <c r="B77" s="33">
        <f t="shared" si="9"/>
        <v>0</v>
      </c>
      <c r="C77" s="33">
        <f t="shared" si="17"/>
        <v>132</v>
      </c>
      <c r="D77" s="33">
        <f t="shared" si="21"/>
        <v>6</v>
      </c>
      <c r="E77" s="33">
        <f t="shared" si="18"/>
        <v>6</v>
      </c>
      <c r="F77" s="33">
        <f t="shared" si="14"/>
        <v>126</v>
      </c>
      <c r="G77" s="35">
        <f t="shared" si="19"/>
        <v>5.074520547945205</v>
      </c>
      <c r="H77" s="36">
        <f t="shared" si="8"/>
        <v>0</v>
      </c>
      <c r="I77" s="33">
        <f t="shared" si="15"/>
        <v>0</v>
      </c>
      <c r="J77" s="33">
        <f t="shared" si="16"/>
        <v>0</v>
      </c>
      <c r="K77" s="35">
        <f t="shared" si="20"/>
        <v>11395.399999999998</v>
      </c>
      <c r="L77" s="1"/>
      <c r="M77" s="1"/>
    </row>
    <row r="78" spans="1:13" ht="12.75">
      <c r="A78" s="33">
        <v>70</v>
      </c>
      <c r="B78" s="33">
        <f t="shared" si="9"/>
        <v>0</v>
      </c>
      <c r="C78" s="33">
        <f t="shared" si="17"/>
        <v>126</v>
      </c>
      <c r="D78" s="33">
        <f t="shared" si="21"/>
        <v>6</v>
      </c>
      <c r="E78" s="33">
        <f t="shared" si="18"/>
        <v>6</v>
      </c>
      <c r="F78" s="33">
        <f t="shared" si="14"/>
        <v>120</v>
      </c>
      <c r="G78" s="35">
        <f t="shared" si="19"/>
        <v>4.832876712328767</v>
      </c>
      <c r="H78" s="36">
        <f t="shared" si="8"/>
        <v>180</v>
      </c>
      <c r="I78" s="33">
        <f t="shared" si="15"/>
        <v>200</v>
      </c>
      <c r="J78" s="33">
        <f t="shared" si="16"/>
        <v>12600</v>
      </c>
      <c r="K78" s="35">
        <f t="shared" si="20"/>
        <v>-869.4328767123316</v>
      </c>
      <c r="L78" s="1"/>
      <c r="M78" s="1"/>
    </row>
    <row r="79" spans="1:13" ht="12.75">
      <c r="A79" s="33">
        <v>71</v>
      </c>
      <c r="B79" s="33">
        <f t="shared" si="9"/>
        <v>0</v>
      </c>
      <c r="C79" s="33">
        <f t="shared" si="17"/>
        <v>120</v>
      </c>
      <c r="D79" s="33">
        <f t="shared" si="21"/>
        <v>6</v>
      </c>
      <c r="E79" s="33">
        <f t="shared" si="18"/>
        <v>6</v>
      </c>
      <c r="F79" s="33">
        <f t="shared" si="14"/>
        <v>114</v>
      </c>
      <c r="G79" s="35">
        <f t="shared" si="19"/>
        <v>4.591232876712328</v>
      </c>
      <c r="H79" s="36">
        <f t="shared" si="8"/>
        <v>0</v>
      </c>
      <c r="I79" s="33">
        <f t="shared" si="15"/>
        <v>0</v>
      </c>
      <c r="J79" s="33">
        <f t="shared" si="16"/>
        <v>0</v>
      </c>
      <c r="K79" s="35">
        <f t="shared" si="20"/>
        <v>-334.02410958904386</v>
      </c>
      <c r="L79" s="1"/>
      <c r="M79" s="1"/>
    </row>
    <row r="80" spans="1:13" ht="12.75">
      <c r="A80" s="33">
        <v>72</v>
      </c>
      <c r="B80" s="33">
        <f t="shared" si="9"/>
        <v>0</v>
      </c>
      <c r="C80" s="33">
        <f t="shared" si="17"/>
        <v>114</v>
      </c>
      <c r="D80" s="33">
        <f t="shared" si="21"/>
        <v>6</v>
      </c>
      <c r="E80" s="33">
        <f t="shared" si="18"/>
        <v>6</v>
      </c>
      <c r="F80" s="33">
        <f t="shared" si="14"/>
        <v>108</v>
      </c>
      <c r="G80" s="35">
        <f t="shared" si="19"/>
        <v>4.34958904109589</v>
      </c>
      <c r="H80" s="36">
        <f t="shared" si="8"/>
        <v>0</v>
      </c>
      <c r="I80" s="33">
        <f t="shared" si="15"/>
        <v>0</v>
      </c>
      <c r="J80" s="33">
        <f t="shared" si="16"/>
        <v>0</v>
      </c>
      <c r="K80" s="35">
        <f t="shared" si="20"/>
        <v>201.62630136986024</v>
      </c>
      <c r="L80" s="1"/>
      <c r="M80" s="1"/>
    </row>
    <row r="81" spans="1:13" ht="12.75">
      <c r="A81" s="33">
        <v>73</v>
      </c>
      <c r="B81" s="33">
        <f t="shared" si="9"/>
        <v>0</v>
      </c>
      <c r="C81" s="33">
        <f t="shared" si="17"/>
        <v>108</v>
      </c>
      <c r="D81" s="33">
        <f t="shared" si="21"/>
        <v>6</v>
      </c>
      <c r="E81" s="33">
        <f t="shared" si="18"/>
        <v>6</v>
      </c>
      <c r="F81" s="33">
        <f t="shared" si="14"/>
        <v>102</v>
      </c>
      <c r="G81" s="35">
        <f t="shared" si="19"/>
        <v>4.107945205479452</v>
      </c>
      <c r="H81" s="36">
        <f t="shared" si="8"/>
        <v>0</v>
      </c>
      <c r="I81" s="33">
        <f t="shared" si="15"/>
        <v>0</v>
      </c>
      <c r="J81" s="33">
        <f t="shared" si="16"/>
        <v>0</v>
      </c>
      <c r="K81" s="35">
        <f t="shared" si="20"/>
        <v>737.5183561643807</v>
      </c>
      <c r="L81" s="1"/>
      <c r="M81" s="1"/>
    </row>
    <row r="82" spans="1:13" ht="12.75">
      <c r="A82" s="33">
        <v>74</v>
      </c>
      <c r="B82" s="33">
        <f t="shared" si="9"/>
        <v>0</v>
      </c>
      <c r="C82" s="33">
        <f t="shared" si="17"/>
        <v>102</v>
      </c>
      <c r="D82" s="33">
        <f t="shared" si="21"/>
        <v>6</v>
      </c>
      <c r="E82" s="33">
        <f t="shared" si="18"/>
        <v>6</v>
      </c>
      <c r="F82" s="33">
        <f t="shared" si="14"/>
        <v>96</v>
      </c>
      <c r="G82" s="35">
        <f t="shared" si="19"/>
        <v>3.8663013698630135</v>
      </c>
      <c r="H82" s="36">
        <f t="shared" si="8"/>
        <v>0</v>
      </c>
      <c r="I82" s="33">
        <f t="shared" si="15"/>
        <v>0</v>
      </c>
      <c r="J82" s="33">
        <f t="shared" si="16"/>
        <v>0</v>
      </c>
      <c r="K82" s="35">
        <f t="shared" si="20"/>
        <v>1273.6520547945179</v>
      </c>
      <c r="L82" s="1"/>
      <c r="M82" s="1"/>
    </row>
    <row r="83" spans="1:13" ht="12.75">
      <c r="A83" s="33">
        <v>75</v>
      </c>
      <c r="B83" s="33">
        <f t="shared" si="9"/>
        <v>0</v>
      </c>
      <c r="C83" s="33">
        <f t="shared" si="17"/>
        <v>96</v>
      </c>
      <c r="D83" s="33">
        <f t="shared" si="21"/>
        <v>6</v>
      </c>
      <c r="E83" s="33">
        <f t="shared" si="18"/>
        <v>6</v>
      </c>
      <c r="F83" s="33">
        <f t="shared" si="14"/>
        <v>90</v>
      </c>
      <c r="G83" s="35">
        <f t="shared" si="19"/>
        <v>3.624657534246575</v>
      </c>
      <c r="H83" s="36">
        <f t="shared" si="8"/>
        <v>0</v>
      </c>
      <c r="I83" s="33">
        <f t="shared" si="15"/>
        <v>0</v>
      </c>
      <c r="J83" s="33">
        <f t="shared" si="16"/>
        <v>0</v>
      </c>
      <c r="K83" s="35">
        <f t="shared" si="20"/>
        <v>1810.0273972602713</v>
      </c>
      <c r="L83" s="1"/>
      <c r="M83" s="1"/>
    </row>
    <row r="84" spans="1:13" ht="12.75">
      <c r="A84" s="33">
        <v>76</v>
      </c>
      <c r="B84" s="33">
        <f t="shared" si="9"/>
        <v>0</v>
      </c>
      <c r="C84" s="33">
        <f t="shared" si="17"/>
        <v>90</v>
      </c>
      <c r="D84" s="33">
        <f t="shared" si="21"/>
        <v>6</v>
      </c>
      <c r="E84" s="33">
        <f t="shared" si="18"/>
        <v>6</v>
      </c>
      <c r="F84" s="33">
        <f t="shared" si="14"/>
        <v>84</v>
      </c>
      <c r="G84" s="35">
        <f t="shared" si="19"/>
        <v>3.383013698630137</v>
      </c>
      <c r="H84" s="36">
        <f t="shared" si="8"/>
        <v>0</v>
      </c>
      <c r="I84" s="33">
        <f t="shared" si="15"/>
        <v>0</v>
      </c>
      <c r="J84" s="33">
        <f t="shared" si="16"/>
        <v>0</v>
      </c>
      <c r="K84" s="35">
        <f t="shared" si="20"/>
        <v>2346.644383561641</v>
      </c>
      <c r="L84" s="1"/>
      <c r="M84" s="1"/>
    </row>
    <row r="85" spans="1:13" ht="12.75">
      <c r="A85" s="33">
        <v>77</v>
      </c>
      <c r="B85" s="33">
        <f t="shared" si="9"/>
        <v>0</v>
      </c>
      <c r="C85" s="33">
        <f t="shared" si="17"/>
        <v>84</v>
      </c>
      <c r="D85" s="33">
        <f t="shared" si="21"/>
        <v>6</v>
      </c>
      <c r="E85" s="33">
        <f t="shared" si="18"/>
        <v>6</v>
      </c>
      <c r="F85" s="33">
        <f t="shared" si="14"/>
        <v>78</v>
      </c>
      <c r="G85" s="35">
        <f t="shared" si="19"/>
        <v>3.1413698630136984</v>
      </c>
      <c r="H85" s="36">
        <f t="shared" si="8"/>
        <v>0</v>
      </c>
      <c r="I85" s="33">
        <f t="shared" si="15"/>
        <v>0</v>
      </c>
      <c r="J85" s="33">
        <f t="shared" si="16"/>
        <v>0</v>
      </c>
      <c r="K85" s="35">
        <f t="shared" si="20"/>
        <v>2883.5030136986275</v>
      </c>
      <c r="L85" s="1"/>
      <c r="M85" s="1"/>
    </row>
    <row r="86" spans="1:13" ht="12.75">
      <c r="A86" s="33">
        <v>78</v>
      </c>
      <c r="B86" s="33">
        <f t="shared" si="9"/>
        <v>0</v>
      </c>
      <c r="C86" s="33">
        <f t="shared" si="17"/>
        <v>78</v>
      </c>
      <c r="D86" s="33">
        <f t="shared" si="21"/>
        <v>6</v>
      </c>
      <c r="E86" s="33">
        <f t="shared" si="18"/>
        <v>6</v>
      </c>
      <c r="F86" s="33">
        <f t="shared" si="14"/>
        <v>72</v>
      </c>
      <c r="G86" s="35">
        <f t="shared" si="19"/>
        <v>2.8997260273972603</v>
      </c>
      <c r="H86" s="36">
        <f t="shared" si="8"/>
        <v>0</v>
      </c>
      <c r="I86" s="33">
        <f t="shared" si="15"/>
        <v>0</v>
      </c>
      <c r="J86" s="33">
        <f t="shared" si="16"/>
        <v>0</v>
      </c>
      <c r="K86" s="35">
        <f t="shared" si="20"/>
        <v>3420.60328767123</v>
      </c>
      <c r="L86" s="1"/>
      <c r="M86" s="1"/>
    </row>
    <row r="87" spans="1:13" ht="12.75">
      <c r="A87" s="33">
        <v>79</v>
      </c>
      <c r="B87" s="33">
        <f t="shared" si="9"/>
        <v>0</v>
      </c>
      <c r="C87" s="33">
        <f t="shared" si="17"/>
        <v>72</v>
      </c>
      <c r="D87" s="33">
        <f t="shared" si="21"/>
        <v>6</v>
      </c>
      <c r="E87" s="33">
        <f t="shared" si="18"/>
        <v>6</v>
      </c>
      <c r="F87" s="33">
        <f t="shared" si="14"/>
        <v>66</v>
      </c>
      <c r="G87" s="35">
        <f t="shared" si="19"/>
        <v>2.6580821917808217</v>
      </c>
      <c r="H87" s="36">
        <f t="shared" si="8"/>
        <v>0</v>
      </c>
      <c r="I87" s="33">
        <f t="shared" si="15"/>
        <v>0</v>
      </c>
      <c r="J87" s="33">
        <f t="shared" si="16"/>
        <v>0</v>
      </c>
      <c r="K87" s="35">
        <f t="shared" si="20"/>
        <v>3957.945205479449</v>
      </c>
      <c r="L87" s="1"/>
      <c r="M87" s="1"/>
    </row>
    <row r="88" spans="1:13" ht="12.75">
      <c r="A88" s="33">
        <v>80</v>
      </c>
      <c r="B88" s="33">
        <f t="shared" si="9"/>
        <v>0</v>
      </c>
      <c r="C88" s="33">
        <f t="shared" si="17"/>
        <v>66</v>
      </c>
      <c r="D88" s="33">
        <f t="shared" si="21"/>
        <v>6</v>
      </c>
      <c r="E88" s="33">
        <f t="shared" si="18"/>
        <v>6</v>
      </c>
      <c r="F88" s="33">
        <f t="shared" si="14"/>
        <v>60</v>
      </c>
      <c r="G88" s="35">
        <f t="shared" si="19"/>
        <v>2.4164383561643836</v>
      </c>
      <c r="H88" s="36">
        <f t="shared" si="8"/>
        <v>0</v>
      </c>
      <c r="I88" s="33">
        <f t="shared" si="15"/>
        <v>0</v>
      </c>
      <c r="J88" s="33">
        <f t="shared" si="16"/>
        <v>0</v>
      </c>
      <c r="K88" s="35">
        <f t="shared" si="20"/>
        <v>4495.5287671232845</v>
      </c>
      <c r="L88" s="1"/>
      <c r="M88" s="1"/>
    </row>
    <row r="89" spans="1:13" ht="12.75">
      <c r="A89" s="33">
        <v>81</v>
      </c>
      <c r="B89" s="33">
        <f t="shared" si="9"/>
        <v>0</v>
      </c>
      <c r="C89" s="33">
        <f t="shared" si="17"/>
        <v>60</v>
      </c>
      <c r="D89" s="33">
        <f t="shared" si="21"/>
        <v>6</v>
      </c>
      <c r="E89" s="33">
        <f t="shared" si="18"/>
        <v>6</v>
      </c>
      <c r="F89" s="33">
        <f t="shared" si="14"/>
        <v>54</v>
      </c>
      <c r="G89" s="35">
        <f t="shared" si="19"/>
        <v>2.174794520547945</v>
      </c>
      <c r="H89" s="36">
        <f t="shared" si="8"/>
        <v>0</v>
      </c>
      <c r="I89" s="33">
        <f t="shared" si="15"/>
        <v>0</v>
      </c>
      <c r="J89" s="33">
        <f t="shared" si="16"/>
        <v>0</v>
      </c>
      <c r="K89" s="35">
        <f t="shared" si="20"/>
        <v>5033.353972602737</v>
      </c>
      <c r="L89" s="1"/>
      <c r="M89" s="1"/>
    </row>
    <row r="90" spans="1:13" ht="12.75">
      <c r="A90" s="33">
        <v>82</v>
      </c>
      <c r="B90" s="33">
        <f t="shared" si="9"/>
        <v>0</v>
      </c>
      <c r="C90" s="33">
        <f t="shared" si="17"/>
        <v>54</v>
      </c>
      <c r="D90" s="33">
        <f t="shared" si="21"/>
        <v>6</v>
      </c>
      <c r="E90" s="33">
        <f t="shared" si="18"/>
        <v>6</v>
      </c>
      <c r="F90" s="33">
        <f t="shared" si="14"/>
        <v>48</v>
      </c>
      <c r="G90" s="35">
        <f t="shared" si="19"/>
        <v>1.9331506849315068</v>
      </c>
      <c r="H90" s="36">
        <f t="shared" si="8"/>
        <v>0</v>
      </c>
      <c r="I90" s="33">
        <f t="shared" si="15"/>
        <v>0</v>
      </c>
      <c r="J90" s="33">
        <f t="shared" si="16"/>
        <v>0</v>
      </c>
      <c r="K90" s="35">
        <f t="shared" si="20"/>
        <v>5571.420821917805</v>
      </c>
      <c r="L90" s="1"/>
      <c r="M90" s="1"/>
    </row>
    <row r="91" spans="1:13" ht="12.75">
      <c r="A91" s="33">
        <v>83</v>
      </c>
      <c r="B91" s="33">
        <f t="shared" si="9"/>
        <v>0</v>
      </c>
      <c r="C91" s="33">
        <f t="shared" si="17"/>
        <v>48</v>
      </c>
      <c r="D91" s="33">
        <f t="shared" si="21"/>
        <v>6</v>
      </c>
      <c r="E91" s="33">
        <f t="shared" si="18"/>
        <v>6</v>
      </c>
      <c r="F91" s="33">
        <f t="shared" si="14"/>
        <v>42</v>
      </c>
      <c r="G91" s="35">
        <f t="shared" si="19"/>
        <v>1.6915068493150685</v>
      </c>
      <c r="H91" s="36">
        <f t="shared" si="8"/>
        <v>0</v>
      </c>
      <c r="I91" s="33">
        <f t="shared" si="15"/>
        <v>0</v>
      </c>
      <c r="J91" s="33">
        <f t="shared" si="16"/>
        <v>0</v>
      </c>
      <c r="K91" s="35">
        <f t="shared" si="20"/>
        <v>6109.72931506849</v>
      </c>
      <c r="L91" s="1"/>
      <c r="M91" s="1"/>
    </row>
    <row r="92" spans="1:13" ht="12.75">
      <c r="A92" s="33">
        <v>84</v>
      </c>
      <c r="B92" s="33">
        <f t="shared" si="9"/>
        <v>0</v>
      </c>
      <c r="C92" s="33">
        <f t="shared" si="17"/>
        <v>42</v>
      </c>
      <c r="D92" s="33">
        <f t="shared" si="21"/>
        <v>6</v>
      </c>
      <c r="E92" s="33">
        <f t="shared" si="18"/>
        <v>6</v>
      </c>
      <c r="F92" s="33">
        <f t="shared" si="14"/>
        <v>36</v>
      </c>
      <c r="G92" s="35">
        <f t="shared" si="19"/>
        <v>1.4498630136986301</v>
      </c>
      <c r="H92" s="36">
        <f t="shared" si="8"/>
        <v>0</v>
      </c>
      <c r="I92" s="33">
        <f t="shared" si="15"/>
        <v>0</v>
      </c>
      <c r="J92" s="33">
        <f t="shared" si="16"/>
        <v>0</v>
      </c>
      <c r="K92" s="35">
        <f t="shared" si="20"/>
        <v>6648.279452054791</v>
      </c>
      <c r="L92" s="1"/>
      <c r="M92" s="1"/>
    </row>
    <row r="93" spans="1:13" ht="12.75">
      <c r="A93" s="33">
        <v>85</v>
      </c>
      <c r="B93" s="33">
        <f t="shared" si="9"/>
        <v>0</v>
      </c>
      <c r="C93" s="33">
        <f t="shared" si="17"/>
        <v>36</v>
      </c>
      <c r="D93" s="33">
        <f t="shared" si="21"/>
        <v>6</v>
      </c>
      <c r="E93" s="33">
        <f t="shared" si="18"/>
        <v>6</v>
      </c>
      <c r="F93" s="33">
        <f t="shared" si="14"/>
        <v>30</v>
      </c>
      <c r="G93" s="35">
        <f t="shared" si="19"/>
        <v>1.2082191780821918</v>
      </c>
      <c r="H93" s="36">
        <f aca="true" t="shared" si="22" ref="H93:H156">IF(F93&lt;=$H$2,IF((SUM(H73:H92)=0),$K$2,0),0)</f>
        <v>0</v>
      </c>
      <c r="I93" s="33">
        <f t="shared" si="15"/>
        <v>0</v>
      </c>
      <c r="J93" s="33">
        <f t="shared" si="16"/>
        <v>0</v>
      </c>
      <c r="K93" s="35">
        <f t="shared" si="20"/>
        <v>7187.0712328767095</v>
      </c>
      <c r="L93" s="1"/>
      <c r="M93" s="1"/>
    </row>
    <row r="94" spans="1:13" ht="12.75">
      <c r="A94" s="33">
        <v>86</v>
      </c>
      <c r="B94" s="33">
        <f aca="true" t="shared" si="23" ref="B94:B157">H73</f>
        <v>0</v>
      </c>
      <c r="C94" s="33">
        <f t="shared" si="17"/>
        <v>30</v>
      </c>
      <c r="D94" s="33">
        <f t="shared" si="21"/>
        <v>6</v>
      </c>
      <c r="E94" s="33">
        <f t="shared" si="18"/>
        <v>6</v>
      </c>
      <c r="F94" s="33">
        <f t="shared" si="14"/>
        <v>24</v>
      </c>
      <c r="G94" s="35">
        <f t="shared" si="19"/>
        <v>0.9665753424657534</v>
      </c>
      <c r="H94" s="36">
        <f t="shared" si="22"/>
        <v>0</v>
      </c>
      <c r="I94" s="33">
        <f t="shared" si="15"/>
        <v>0</v>
      </c>
      <c r="J94" s="33">
        <f t="shared" si="16"/>
        <v>0</v>
      </c>
      <c r="K94" s="35">
        <f t="shared" si="20"/>
        <v>7726.104657534243</v>
      </c>
      <c r="L94" s="1"/>
      <c r="M94" s="1"/>
    </row>
    <row r="95" spans="1:13" ht="12.75">
      <c r="A95" s="33">
        <v>87</v>
      </c>
      <c r="B95" s="33">
        <f t="shared" si="23"/>
        <v>0</v>
      </c>
      <c r="C95" s="33">
        <f t="shared" si="17"/>
        <v>24</v>
      </c>
      <c r="D95" s="33">
        <f t="shared" si="21"/>
        <v>6</v>
      </c>
      <c r="E95" s="33">
        <f t="shared" si="18"/>
        <v>6</v>
      </c>
      <c r="F95" s="33">
        <f t="shared" si="14"/>
        <v>18</v>
      </c>
      <c r="G95" s="35">
        <f t="shared" si="19"/>
        <v>0.7249315068493151</v>
      </c>
      <c r="H95" s="36">
        <f t="shared" si="22"/>
        <v>0</v>
      </c>
      <c r="I95" s="33">
        <f t="shared" si="15"/>
        <v>0</v>
      </c>
      <c r="J95" s="33">
        <f t="shared" si="16"/>
        <v>0</v>
      </c>
      <c r="K95" s="35">
        <f t="shared" si="20"/>
        <v>8265.379726027393</v>
      </c>
      <c r="L95" s="1"/>
      <c r="M95" s="1"/>
    </row>
    <row r="96" spans="1:13" ht="12.75">
      <c r="A96" s="33">
        <v>88</v>
      </c>
      <c r="B96" s="33">
        <f t="shared" si="23"/>
        <v>0</v>
      </c>
      <c r="C96" s="33">
        <f t="shared" si="17"/>
        <v>18</v>
      </c>
      <c r="D96" s="33">
        <f t="shared" si="21"/>
        <v>6</v>
      </c>
      <c r="E96" s="33">
        <f t="shared" si="18"/>
        <v>6</v>
      </c>
      <c r="F96" s="33">
        <f t="shared" si="14"/>
        <v>12</v>
      </c>
      <c r="G96" s="35">
        <f t="shared" si="19"/>
        <v>0.4832876712328767</v>
      </c>
      <c r="H96" s="36">
        <f t="shared" si="22"/>
        <v>0</v>
      </c>
      <c r="I96" s="33">
        <f t="shared" si="15"/>
        <v>0</v>
      </c>
      <c r="J96" s="33">
        <f t="shared" si="16"/>
        <v>0</v>
      </c>
      <c r="K96" s="35">
        <f t="shared" si="20"/>
        <v>8804.89643835616</v>
      </c>
      <c r="L96" s="1"/>
      <c r="M96" s="1"/>
    </row>
    <row r="97" spans="1:13" ht="12.75">
      <c r="A97" s="33">
        <v>89</v>
      </c>
      <c r="B97" s="33">
        <f t="shared" si="23"/>
        <v>0</v>
      </c>
      <c r="C97" s="33">
        <f t="shared" si="17"/>
        <v>12</v>
      </c>
      <c r="D97" s="33">
        <f t="shared" si="21"/>
        <v>6</v>
      </c>
      <c r="E97" s="33">
        <f t="shared" si="18"/>
        <v>6</v>
      </c>
      <c r="F97" s="33">
        <f t="shared" si="14"/>
        <v>6</v>
      </c>
      <c r="G97" s="35">
        <f t="shared" si="19"/>
        <v>0.24164383561643835</v>
      </c>
      <c r="H97" s="36">
        <f t="shared" si="22"/>
        <v>0</v>
      </c>
      <c r="I97" s="33">
        <f t="shared" si="15"/>
        <v>0</v>
      </c>
      <c r="J97" s="33">
        <f t="shared" si="16"/>
        <v>0</v>
      </c>
      <c r="K97" s="35">
        <f t="shared" si="20"/>
        <v>9344.654794520544</v>
      </c>
      <c r="L97" s="1"/>
      <c r="M97" s="1"/>
    </row>
    <row r="98" spans="1:13" ht="12.75">
      <c r="A98" s="33">
        <v>90</v>
      </c>
      <c r="B98" s="33">
        <f t="shared" si="23"/>
        <v>0</v>
      </c>
      <c r="C98" s="33">
        <f t="shared" si="17"/>
        <v>6</v>
      </c>
      <c r="D98" s="33">
        <f t="shared" si="21"/>
        <v>6</v>
      </c>
      <c r="E98" s="33">
        <f t="shared" si="18"/>
        <v>6</v>
      </c>
      <c r="F98" s="33">
        <f t="shared" si="14"/>
        <v>0</v>
      </c>
      <c r="G98" s="35">
        <f t="shared" si="19"/>
        <v>0</v>
      </c>
      <c r="H98" s="36">
        <f t="shared" si="22"/>
        <v>0</v>
      </c>
      <c r="I98" s="33">
        <f t="shared" si="15"/>
        <v>0</v>
      </c>
      <c r="J98" s="33">
        <f t="shared" si="16"/>
        <v>0</v>
      </c>
      <c r="K98" s="35">
        <f t="shared" si="20"/>
        <v>9884.654794520544</v>
      </c>
      <c r="L98" s="1"/>
      <c r="M98" s="1"/>
    </row>
    <row r="99" spans="1:13" ht="12.75">
      <c r="A99" s="33">
        <v>91</v>
      </c>
      <c r="B99" s="33">
        <f t="shared" si="23"/>
        <v>180</v>
      </c>
      <c r="C99" s="33">
        <f t="shared" si="17"/>
        <v>180</v>
      </c>
      <c r="D99" s="33">
        <f t="shared" si="21"/>
        <v>6</v>
      </c>
      <c r="E99" s="33">
        <f t="shared" si="18"/>
        <v>6</v>
      </c>
      <c r="F99" s="33">
        <f t="shared" si="14"/>
        <v>174</v>
      </c>
      <c r="G99" s="35">
        <f t="shared" si="19"/>
        <v>7.007671232876712</v>
      </c>
      <c r="H99" s="36">
        <f t="shared" si="22"/>
        <v>0</v>
      </c>
      <c r="I99" s="33">
        <f t="shared" si="15"/>
        <v>0</v>
      </c>
      <c r="J99" s="33">
        <f t="shared" si="16"/>
        <v>0</v>
      </c>
      <c r="K99" s="35">
        <f t="shared" si="20"/>
        <v>10417.647123287667</v>
      </c>
      <c r="L99" s="1"/>
      <c r="M99" s="1"/>
    </row>
    <row r="100" spans="1:13" ht="12.75">
      <c r="A100" s="33">
        <v>92</v>
      </c>
      <c r="B100" s="33">
        <f t="shared" si="23"/>
        <v>0</v>
      </c>
      <c r="C100" s="33">
        <f t="shared" si="17"/>
        <v>174</v>
      </c>
      <c r="D100" s="33">
        <f t="shared" si="21"/>
        <v>6</v>
      </c>
      <c r="E100" s="33">
        <f t="shared" si="18"/>
        <v>6</v>
      </c>
      <c r="F100" s="33">
        <f t="shared" si="14"/>
        <v>168</v>
      </c>
      <c r="G100" s="35">
        <f t="shared" si="19"/>
        <v>6.766027397260274</v>
      </c>
      <c r="H100" s="36">
        <f t="shared" si="22"/>
        <v>0</v>
      </c>
      <c r="I100" s="33">
        <f t="shared" si="15"/>
        <v>0</v>
      </c>
      <c r="J100" s="33">
        <f t="shared" si="16"/>
        <v>0</v>
      </c>
      <c r="K100" s="35">
        <f t="shared" si="20"/>
        <v>10950.881095890407</v>
      </c>
      <c r="L100" s="1"/>
      <c r="M100" s="1"/>
    </row>
    <row r="101" spans="1:13" ht="12.75">
      <c r="A101" s="33">
        <v>93</v>
      </c>
      <c r="B101" s="33">
        <f t="shared" si="23"/>
        <v>0</v>
      </c>
      <c r="C101" s="33">
        <f t="shared" si="17"/>
        <v>168</v>
      </c>
      <c r="D101" s="33">
        <f t="shared" si="21"/>
        <v>6</v>
      </c>
      <c r="E101" s="33">
        <f t="shared" si="18"/>
        <v>6</v>
      </c>
      <c r="F101" s="33">
        <f t="shared" si="14"/>
        <v>162</v>
      </c>
      <c r="G101" s="35">
        <f t="shared" si="19"/>
        <v>6.524383561643836</v>
      </c>
      <c r="H101" s="36">
        <f t="shared" si="22"/>
        <v>0</v>
      </c>
      <c r="I101" s="33">
        <f t="shared" si="15"/>
        <v>0</v>
      </c>
      <c r="J101" s="33">
        <f t="shared" si="16"/>
        <v>0</v>
      </c>
      <c r="K101" s="35">
        <f t="shared" si="20"/>
        <v>11484.356712328763</v>
      </c>
      <c r="L101" s="1"/>
      <c r="M101" s="1"/>
    </row>
    <row r="102" spans="1:13" ht="12.75">
      <c r="A102" s="33">
        <v>94</v>
      </c>
      <c r="B102" s="33">
        <f t="shared" si="23"/>
        <v>0</v>
      </c>
      <c r="C102" s="33">
        <f t="shared" si="17"/>
        <v>162</v>
      </c>
      <c r="D102" s="33">
        <f t="shared" si="21"/>
        <v>6</v>
      </c>
      <c r="E102" s="33">
        <f t="shared" si="18"/>
        <v>6</v>
      </c>
      <c r="F102" s="33">
        <f t="shared" si="14"/>
        <v>156</v>
      </c>
      <c r="G102" s="35">
        <f t="shared" si="19"/>
        <v>6.282739726027397</v>
      </c>
      <c r="H102" s="36">
        <f t="shared" si="22"/>
        <v>0</v>
      </c>
      <c r="I102" s="33">
        <f t="shared" si="15"/>
        <v>0</v>
      </c>
      <c r="J102" s="33">
        <f t="shared" si="16"/>
        <v>0</v>
      </c>
      <c r="K102" s="35">
        <f t="shared" si="20"/>
        <v>12018.073972602735</v>
      </c>
      <c r="L102" s="1"/>
      <c r="M102" s="1"/>
    </row>
    <row r="103" spans="1:13" ht="12.75">
      <c r="A103" s="33">
        <v>95</v>
      </c>
      <c r="B103" s="33">
        <f t="shared" si="23"/>
        <v>0</v>
      </c>
      <c r="C103" s="33">
        <f t="shared" si="17"/>
        <v>156</v>
      </c>
      <c r="D103" s="33">
        <f t="shared" si="21"/>
        <v>6</v>
      </c>
      <c r="E103" s="33">
        <f t="shared" si="18"/>
        <v>6</v>
      </c>
      <c r="F103" s="33">
        <f t="shared" si="14"/>
        <v>150</v>
      </c>
      <c r="G103" s="35">
        <f t="shared" si="19"/>
        <v>6.041095890410959</v>
      </c>
      <c r="H103" s="36">
        <f t="shared" si="22"/>
        <v>0</v>
      </c>
      <c r="I103" s="33">
        <f t="shared" si="15"/>
        <v>0</v>
      </c>
      <c r="J103" s="33">
        <f t="shared" si="16"/>
        <v>0</v>
      </c>
      <c r="K103" s="35">
        <f t="shared" si="20"/>
        <v>12552.032876712325</v>
      </c>
      <c r="L103" s="1"/>
      <c r="M103" s="1"/>
    </row>
    <row r="104" spans="1:13" ht="12.75">
      <c r="A104" s="33">
        <v>96</v>
      </c>
      <c r="B104" s="33">
        <f t="shared" si="23"/>
        <v>0</v>
      </c>
      <c r="C104" s="33">
        <f t="shared" si="17"/>
        <v>150</v>
      </c>
      <c r="D104" s="33">
        <f t="shared" si="21"/>
        <v>6</v>
      </c>
      <c r="E104" s="33">
        <f t="shared" si="18"/>
        <v>6</v>
      </c>
      <c r="F104" s="33">
        <f t="shared" si="14"/>
        <v>144</v>
      </c>
      <c r="G104" s="35">
        <f t="shared" si="19"/>
        <v>5.7994520547945205</v>
      </c>
      <c r="H104" s="36">
        <f t="shared" si="22"/>
        <v>0</v>
      </c>
      <c r="I104" s="33">
        <f t="shared" si="15"/>
        <v>0</v>
      </c>
      <c r="J104" s="33">
        <f t="shared" si="16"/>
        <v>0</v>
      </c>
      <c r="K104" s="35">
        <f t="shared" si="20"/>
        <v>13086.23342465753</v>
      </c>
      <c r="L104" s="1"/>
      <c r="M104" s="1"/>
    </row>
    <row r="105" spans="1:13" ht="12.75">
      <c r="A105" s="33">
        <v>97</v>
      </c>
      <c r="B105" s="33">
        <f t="shared" si="23"/>
        <v>0</v>
      </c>
      <c r="C105" s="33">
        <f aca="true" t="shared" si="24" ref="C105:C136">F104+B105</f>
        <v>144</v>
      </c>
      <c r="D105" s="33">
        <f t="shared" si="21"/>
        <v>6</v>
      </c>
      <c r="E105" s="33">
        <f aca="true" t="shared" si="25" ref="E105:E136">MIN(C105,D105)</f>
        <v>6</v>
      </c>
      <c r="F105" s="33">
        <f t="shared" si="14"/>
        <v>138</v>
      </c>
      <c r="G105" s="35">
        <f aca="true" t="shared" si="26" ref="G105:G136">$C$5*$F$2*F105</f>
        <v>5.5578082191780815</v>
      </c>
      <c r="H105" s="36">
        <f t="shared" si="22"/>
        <v>0</v>
      </c>
      <c r="I105" s="33">
        <f t="shared" si="15"/>
        <v>0</v>
      </c>
      <c r="J105" s="33">
        <f t="shared" si="16"/>
        <v>0</v>
      </c>
      <c r="K105" s="35">
        <f aca="true" t="shared" si="27" ref="K105:K136">K104+(E105*$F$4-I105-G105-J105)</f>
        <v>13620.675616438351</v>
      </c>
      <c r="L105" s="1"/>
      <c r="M105" s="1"/>
    </row>
    <row r="106" spans="1:13" ht="12.75">
      <c r="A106" s="33">
        <v>98</v>
      </c>
      <c r="B106" s="33">
        <f t="shared" si="23"/>
        <v>0</v>
      </c>
      <c r="C106" s="33">
        <f t="shared" si="24"/>
        <v>138</v>
      </c>
      <c r="D106" s="33">
        <f t="shared" si="21"/>
        <v>6</v>
      </c>
      <c r="E106" s="33">
        <f t="shared" si="25"/>
        <v>6</v>
      </c>
      <c r="F106" s="33">
        <f t="shared" si="14"/>
        <v>132</v>
      </c>
      <c r="G106" s="35">
        <f t="shared" si="26"/>
        <v>5.3161643835616434</v>
      </c>
      <c r="H106" s="36">
        <f t="shared" si="22"/>
        <v>0</v>
      </c>
      <c r="I106" s="33">
        <f t="shared" si="15"/>
        <v>0</v>
      </c>
      <c r="J106" s="33">
        <f t="shared" si="16"/>
        <v>0</v>
      </c>
      <c r="K106" s="35">
        <f t="shared" si="27"/>
        <v>14155.35945205479</v>
      </c>
      <c r="L106" s="1"/>
      <c r="M106" s="1"/>
    </row>
    <row r="107" spans="1:13" ht="12.75">
      <c r="A107" s="33">
        <v>99</v>
      </c>
      <c r="B107" s="33">
        <f t="shared" si="23"/>
        <v>0</v>
      </c>
      <c r="C107" s="33">
        <f t="shared" si="24"/>
        <v>132</v>
      </c>
      <c r="D107" s="33">
        <f t="shared" si="21"/>
        <v>6</v>
      </c>
      <c r="E107" s="33">
        <f t="shared" si="25"/>
        <v>6</v>
      </c>
      <c r="F107" s="33">
        <f t="shared" si="14"/>
        <v>126</v>
      </c>
      <c r="G107" s="35">
        <f t="shared" si="26"/>
        <v>5.074520547945205</v>
      </c>
      <c r="H107" s="36">
        <f t="shared" si="22"/>
        <v>0</v>
      </c>
      <c r="I107" s="33">
        <f t="shared" si="15"/>
        <v>0</v>
      </c>
      <c r="J107" s="33">
        <f t="shared" si="16"/>
        <v>0</v>
      </c>
      <c r="K107" s="35">
        <f t="shared" si="27"/>
        <v>14690.284931506845</v>
      </c>
      <c r="L107" s="1"/>
      <c r="M107" s="1"/>
    </row>
    <row r="108" spans="1:13" ht="12.75">
      <c r="A108" s="33">
        <v>100</v>
      </c>
      <c r="B108" s="33">
        <f t="shared" si="23"/>
        <v>0</v>
      </c>
      <c r="C108" s="33">
        <f t="shared" si="24"/>
        <v>126</v>
      </c>
      <c r="D108" s="33">
        <f t="shared" si="21"/>
        <v>6</v>
      </c>
      <c r="E108" s="33">
        <f t="shared" si="25"/>
        <v>6</v>
      </c>
      <c r="F108" s="33">
        <f t="shared" si="14"/>
        <v>120</v>
      </c>
      <c r="G108" s="35">
        <f t="shared" si="26"/>
        <v>4.832876712328767</v>
      </c>
      <c r="H108" s="36">
        <f t="shared" si="22"/>
        <v>180</v>
      </c>
      <c r="I108" s="33">
        <f t="shared" si="15"/>
        <v>200</v>
      </c>
      <c r="J108" s="33">
        <f t="shared" si="16"/>
        <v>12600</v>
      </c>
      <c r="K108" s="35">
        <f t="shared" si="27"/>
        <v>2425.452054794516</v>
      </c>
      <c r="L108" s="1"/>
      <c r="M108" s="1"/>
    </row>
    <row r="109" spans="1:13" ht="12.75">
      <c r="A109" s="33">
        <v>101</v>
      </c>
      <c r="B109" s="33">
        <f t="shared" si="23"/>
        <v>0</v>
      </c>
      <c r="C109" s="33">
        <f t="shared" si="24"/>
        <v>120</v>
      </c>
      <c r="D109" s="33">
        <f t="shared" si="21"/>
        <v>6</v>
      </c>
      <c r="E109" s="33">
        <f t="shared" si="25"/>
        <v>6</v>
      </c>
      <c r="F109" s="33">
        <f t="shared" si="14"/>
        <v>114</v>
      </c>
      <c r="G109" s="35">
        <f t="shared" si="26"/>
        <v>4.591232876712328</v>
      </c>
      <c r="H109" s="36">
        <f t="shared" si="22"/>
        <v>0</v>
      </c>
      <c r="I109" s="33">
        <f t="shared" si="15"/>
        <v>0</v>
      </c>
      <c r="J109" s="33">
        <f t="shared" si="16"/>
        <v>0</v>
      </c>
      <c r="K109" s="35">
        <f t="shared" si="27"/>
        <v>2960.8608219178036</v>
      </c>
      <c r="L109" s="1"/>
      <c r="M109" s="1"/>
    </row>
    <row r="110" spans="1:13" ht="12.75">
      <c r="A110" s="33">
        <v>102</v>
      </c>
      <c r="B110" s="33">
        <f t="shared" si="23"/>
        <v>0</v>
      </c>
      <c r="C110" s="33">
        <f t="shared" si="24"/>
        <v>114</v>
      </c>
      <c r="D110" s="33">
        <f t="shared" si="21"/>
        <v>6</v>
      </c>
      <c r="E110" s="33">
        <f t="shared" si="25"/>
        <v>6</v>
      </c>
      <c r="F110" s="33">
        <f t="shared" si="14"/>
        <v>108</v>
      </c>
      <c r="G110" s="35">
        <f t="shared" si="26"/>
        <v>4.34958904109589</v>
      </c>
      <c r="H110" s="36">
        <f t="shared" si="22"/>
        <v>0</v>
      </c>
      <c r="I110" s="33">
        <f t="shared" si="15"/>
        <v>0</v>
      </c>
      <c r="J110" s="33">
        <f t="shared" si="16"/>
        <v>0</v>
      </c>
      <c r="K110" s="35">
        <f t="shared" si="27"/>
        <v>3496.5112328767077</v>
      </c>
      <c r="L110" s="1"/>
      <c r="M110" s="1"/>
    </row>
    <row r="111" spans="1:13" ht="12.75">
      <c r="A111" s="33">
        <v>103</v>
      </c>
      <c r="B111" s="33">
        <f t="shared" si="23"/>
        <v>0</v>
      </c>
      <c r="C111" s="33">
        <f t="shared" si="24"/>
        <v>108</v>
      </c>
      <c r="D111" s="33">
        <f t="shared" si="21"/>
        <v>6</v>
      </c>
      <c r="E111" s="33">
        <f t="shared" si="25"/>
        <v>6</v>
      </c>
      <c r="F111" s="33">
        <f t="shared" si="14"/>
        <v>102</v>
      </c>
      <c r="G111" s="35">
        <f t="shared" si="26"/>
        <v>4.107945205479452</v>
      </c>
      <c r="H111" s="36">
        <f t="shared" si="22"/>
        <v>0</v>
      </c>
      <c r="I111" s="33">
        <f t="shared" si="15"/>
        <v>0</v>
      </c>
      <c r="J111" s="33">
        <f t="shared" si="16"/>
        <v>0</v>
      </c>
      <c r="K111" s="35">
        <f t="shared" si="27"/>
        <v>4032.403287671228</v>
      </c>
      <c r="L111" s="1"/>
      <c r="M111" s="1"/>
    </row>
    <row r="112" spans="1:13" ht="12.75">
      <c r="A112" s="33">
        <v>104</v>
      </c>
      <c r="B112" s="33">
        <f t="shared" si="23"/>
        <v>0</v>
      </c>
      <c r="C112" s="33">
        <f t="shared" si="24"/>
        <v>102</v>
      </c>
      <c r="D112" s="33">
        <f t="shared" si="21"/>
        <v>6</v>
      </c>
      <c r="E112" s="33">
        <f t="shared" si="25"/>
        <v>6</v>
      </c>
      <c r="F112" s="33">
        <f t="shared" si="14"/>
        <v>96</v>
      </c>
      <c r="G112" s="35">
        <f t="shared" si="26"/>
        <v>3.8663013698630135</v>
      </c>
      <c r="H112" s="36">
        <f t="shared" si="22"/>
        <v>0</v>
      </c>
      <c r="I112" s="33">
        <f t="shared" si="15"/>
        <v>0</v>
      </c>
      <c r="J112" s="33">
        <f t="shared" si="16"/>
        <v>0</v>
      </c>
      <c r="K112" s="35">
        <f t="shared" si="27"/>
        <v>4568.536986301365</v>
      </c>
      <c r="L112" s="1"/>
      <c r="M112" s="1"/>
    </row>
    <row r="113" spans="1:13" ht="12.75">
      <c r="A113" s="33">
        <v>105</v>
      </c>
      <c r="B113" s="33">
        <f t="shared" si="23"/>
        <v>0</v>
      </c>
      <c r="C113" s="33">
        <f t="shared" si="24"/>
        <v>96</v>
      </c>
      <c r="D113" s="33">
        <f t="shared" si="21"/>
        <v>6</v>
      </c>
      <c r="E113" s="33">
        <f t="shared" si="25"/>
        <v>6</v>
      </c>
      <c r="F113" s="33">
        <f t="shared" si="14"/>
        <v>90</v>
      </c>
      <c r="G113" s="35">
        <f t="shared" si="26"/>
        <v>3.624657534246575</v>
      </c>
      <c r="H113" s="36">
        <f t="shared" si="22"/>
        <v>0</v>
      </c>
      <c r="I113" s="33">
        <f t="shared" si="15"/>
        <v>0</v>
      </c>
      <c r="J113" s="33">
        <f t="shared" si="16"/>
        <v>0</v>
      </c>
      <c r="K113" s="35">
        <f t="shared" si="27"/>
        <v>5104.912328767118</v>
      </c>
      <c r="L113" s="1"/>
      <c r="M113" s="1"/>
    </row>
    <row r="114" spans="1:13" ht="12.75">
      <c r="A114" s="33">
        <v>106</v>
      </c>
      <c r="B114" s="33">
        <f t="shared" si="23"/>
        <v>0</v>
      </c>
      <c r="C114" s="33">
        <f t="shared" si="24"/>
        <v>90</v>
      </c>
      <c r="D114" s="33">
        <f t="shared" si="21"/>
        <v>6</v>
      </c>
      <c r="E114" s="33">
        <f t="shared" si="25"/>
        <v>6</v>
      </c>
      <c r="F114" s="33">
        <f t="shared" si="14"/>
        <v>84</v>
      </c>
      <c r="G114" s="35">
        <f t="shared" si="26"/>
        <v>3.383013698630137</v>
      </c>
      <c r="H114" s="36">
        <f t="shared" si="22"/>
        <v>0</v>
      </c>
      <c r="I114" s="33">
        <f t="shared" si="15"/>
        <v>0</v>
      </c>
      <c r="J114" s="33">
        <f t="shared" si="16"/>
        <v>0</v>
      </c>
      <c r="K114" s="35">
        <f t="shared" si="27"/>
        <v>5641.529315068488</v>
      </c>
      <c r="L114" s="1"/>
      <c r="M114" s="1"/>
    </row>
    <row r="115" spans="1:13" ht="12.75">
      <c r="A115" s="33">
        <v>107</v>
      </c>
      <c r="B115" s="33">
        <f t="shared" si="23"/>
        <v>0</v>
      </c>
      <c r="C115" s="33">
        <f t="shared" si="24"/>
        <v>84</v>
      </c>
      <c r="D115" s="33">
        <f t="shared" si="21"/>
        <v>6</v>
      </c>
      <c r="E115" s="33">
        <f t="shared" si="25"/>
        <v>6</v>
      </c>
      <c r="F115" s="33">
        <f t="shared" si="14"/>
        <v>78</v>
      </c>
      <c r="G115" s="35">
        <f t="shared" si="26"/>
        <v>3.1413698630136984</v>
      </c>
      <c r="H115" s="36">
        <f t="shared" si="22"/>
        <v>0</v>
      </c>
      <c r="I115" s="33">
        <f t="shared" si="15"/>
        <v>0</v>
      </c>
      <c r="J115" s="33">
        <f t="shared" si="16"/>
        <v>0</v>
      </c>
      <c r="K115" s="35">
        <f t="shared" si="27"/>
        <v>6178.387945205474</v>
      </c>
      <c r="L115" s="1"/>
      <c r="M115" s="1"/>
    </row>
    <row r="116" spans="1:13" ht="12.75">
      <c r="A116" s="33">
        <v>108</v>
      </c>
      <c r="B116" s="33">
        <f t="shared" si="23"/>
        <v>0</v>
      </c>
      <c r="C116" s="33">
        <f t="shared" si="24"/>
        <v>78</v>
      </c>
      <c r="D116" s="33">
        <f t="shared" si="21"/>
        <v>6</v>
      </c>
      <c r="E116" s="33">
        <f t="shared" si="25"/>
        <v>6</v>
      </c>
      <c r="F116" s="33">
        <f t="shared" si="14"/>
        <v>72</v>
      </c>
      <c r="G116" s="35">
        <f t="shared" si="26"/>
        <v>2.8997260273972603</v>
      </c>
      <c r="H116" s="36">
        <f t="shared" si="22"/>
        <v>0</v>
      </c>
      <c r="I116" s="33">
        <f t="shared" si="15"/>
        <v>0</v>
      </c>
      <c r="J116" s="33">
        <f t="shared" si="16"/>
        <v>0</v>
      </c>
      <c r="K116" s="35">
        <f t="shared" si="27"/>
        <v>6715.488219178077</v>
      </c>
      <c r="L116" s="1"/>
      <c r="M116" s="1"/>
    </row>
    <row r="117" spans="1:13" ht="12.75">
      <c r="A117" s="33">
        <v>109</v>
      </c>
      <c r="B117" s="33">
        <f t="shared" si="23"/>
        <v>0</v>
      </c>
      <c r="C117" s="33">
        <f t="shared" si="24"/>
        <v>72</v>
      </c>
      <c r="D117" s="33">
        <f t="shared" si="21"/>
        <v>6</v>
      </c>
      <c r="E117" s="33">
        <f t="shared" si="25"/>
        <v>6</v>
      </c>
      <c r="F117" s="33">
        <f t="shared" si="14"/>
        <v>66</v>
      </c>
      <c r="G117" s="35">
        <f t="shared" si="26"/>
        <v>2.6580821917808217</v>
      </c>
      <c r="H117" s="36">
        <f t="shared" si="22"/>
        <v>0</v>
      </c>
      <c r="I117" s="33">
        <f t="shared" si="15"/>
        <v>0</v>
      </c>
      <c r="J117" s="33">
        <f t="shared" si="16"/>
        <v>0</v>
      </c>
      <c r="K117" s="35">
        <f t="shared" si="27"/>
        <v>7252.830136986297</v>
      </c>
      <c r="L117" s="1"/>
      <c r="M117" s="1"/>
    </row>
    <row r="118" spans="1:13" ht="12.75">
      <c r="A118" s="33">
        <v>110</v>
      </c>
      <c r="B118" s="33">
        <f t="shared" si="23"/>
        <v>0</v>
      </c>
      <c r="C118" s="33">
        <f t="shared" si="24"/>
        <v>66</v>
      </c>
      <c r="D118" s="33">
        <f t="shared" si="21"/>
        <v>6</v>
      </c>
      <c r="E118" s="33">
        <f t="shared" si="25"/>
        <v>6</v>
      </c>
      <c r="F118" s="33">
        <f t="shared" si="14"/>
        <v>60</v>
      </c>
      <c r="G118" s="35">
        <f t="shared" si="26"/>
        <v>2.4164383561643836</v>
      </c>
      <c r="H118" s="36">
        <f t="shared" si="22"/>
        <v>0</v>
      </c>
      <c r="I118" s="33">
        <f t="shared" si="15"/>
        <v>0</v>
      </c>
      <c r="J118" s="33">
        <f t="shared" si="16"/>
        <v>0</v>
      </c>
      <c r="K118" s="35">
        <f t="shared" si="27"/>
        <v>7790.413698630132</v>
      </c>
      <c r="L118" s="1"/>
      <c r="M118" s="1"/>
    </row>
    <row r="119" spans="1:13" ht="12.75">
      <c r="A119" s="33">
        <v>111</v>
      </c>
      <c r="B119" s="33">
        <f t="shared" si="23"/>
        <v>0</v>
      </c>
      <c r="C119" s="33">
        <f t="shared" si="24"/>
        <v>60</v>
      </c>
      <c r="D119" s="33">
        <f t="shared" si="21"/>
        <v>6</v>
      </c>
      <c r="E119" s="33">
        <f t="shared" si="25"/>
        <v>6</v>
      </c>
      <c r="F119" s="33">
        <f t="shared" si="14"/>
        <v>54</v>
      </c>
      <c r="G119" s="35">
        <f t="shared" si="26"/>
        <v>2.174794520547945</v>
      </c>
      <c r="H119" s="36">
        <f t="shared" si="22"/>
        <v>0</v>
      </c>
      <c r="I119" s="33">
        <f t="shared" si="15"/>
        <v>0</v>
      </c>
      <c r="J119" s="33">
        <f t="shared" si="16"/>
        <v>0</v>
      </c>
      <c r="K119" s="35">
        <f t="shared" si="27"/>
        <v>8328.238904109585</v>
      </c>
      <c r="L119" s="1"/>
      <c r="M119" s="1"/>
    </row>
    <row r="120" spans="1:13" ht="12.75">
      <c r="A120" s="33">
        <v>112</v>
      </c>
      <c r="B120" s="33">
        <f t="shared" si="23"/>
        <v>0</v>
      </c>
      <c r="C120" s="33">
        <f t="shared" si="24"/>
        <v>54</v>
      </c>
      <c r="D120" s="33">
        <f t="shared" si="21"/>
        <v>6</v>
      </c>
      <c r="E120" s="33">
        <f t="shared" si="25"/>
        <v>6</v>
      </c>
      <c r="F120" s="33">
        <f t="shared" si="14"/>
        <v>48</v>
      </c>
      <c r="G120" s="35">
        <f t="shared" si="26"/>
        <v>1.9331506849315068</v>
      </c>
      <c r="H120" s="36">
        <f t="shared" si="22"/>
        <v>0</v>
      </c>
      <c r="I120" s="33">
        <f t="shared" si="15"/>
        <v>0</v>
      </c>
      <c r="J120" s="33">
        <f t="shared" si="16"/>
        <v>0</v>
      </c>
      <c r="K120" s="35">
        <f t="shared" si="27"/>
        <v>8866.305753424653</v>
      </c>
      <c r="L120" s="1"/>
      <c r="M120" s="1"/>
    </row>
    <row r="121" spans="1:13" ht="12.75">
      <c r="A121" s="33">
        <v>113</v>
      </c>
      <c r="B121" s="33">
        <f t="shared" si="23"/>
        <v>0</v>
      </c>
      <c r="C121" s="33">
        <f t="shared" si="24"/>
        <v>48</v>
      </c>
      <c r="D121" s="33">
        <f t="shared" si="21"/>
        <v>6</v>
      </c>
      <c r="E121" s="33">
        <f t="shared" si="25"/>
        <v>6</v>
      </c>
      <c r="F121" s="33">
        <f t="shared" si="14"/>
        <v>42</v>
      </c>
      <c r="G121" s="35">
        <f t="shared" si="26"/>
        <v>1.6915068493150685</v>
      </c>
      <c r="H121" s="36">
        <f t="shared" si="22"/>
        <v>0</v>
      </c>
      <c r="I121" s="33">
        <f t="shared" si="15"/>
        <v>0</v>
      </c>
      <c r="J121" s="33">
        <f t="shared" si="16"/>
        <v>0</v>
      </c>
      <c r="K121" s="35">
        <f t="shared" si="27"/>
        <v>9404.614246575338</v>
      </c>
      <c r="L121" s="1"/>
      <c r="M121" s="1"/>
    </row>
    <row r="122" spans="1:13" ht="12.75">
      <c r="A122" s="33">
        <v>114</v>
      </c>
      <c r="B122" s="33">
        <f t="shared" si="23"/>
        <v>0</v>
      </c>
      <c r="C122" s="33">
        <f t="shared" si="24"/>
        <v>42</v>
      </c>
      <c r="D122" s="33">
        <f t="shared" si="21"/>
        <v>6</v>
      </c>
      <c r="E122" s="33">
        <f t="shared" si="25"/>
        <v>6</v>
      </c>
      <c r="F122" s="33">
        <f t="shared" si="14"/>
        <v>36</v>
      </c>
      <c r="G122" s="35">
        <f t="shared" si="26"/>
        <v>1.4498630136986301</v>
      </c>
      <c r="H122" s="36">
        <f t="shared" si="22"/>
        <v>0</v>
      </c>
      <c r="I122" s="33">
        <f t="shared" si="15"/>
        <v>0</v>
      </c>
      <c r="J122" s="33">
        <f t="shared" si="16"/>
        <v>0</v>
      </c>
      <c r="K122" s="35">
        <f t="shared" si="27"/>
        <v>9943.16438356164</v>
      </c>
      <c r="L122" s="1"/>
      <c r="M122" s="1"/>
    </row>
    <row r="123" spans="1:13" ht="12.75">
      <c r="A123" s="33">
        <v>115</v>
      </c>
      <c r="B123" s="33">
        <f t="shared" si="23"/>
        <v>0</v>
      </c>
      <c r="C123" s="33">
        <f t="shared" si="24"/>
        <v>36</v>
      </c>
      <c r="D123" s="33">
        <f t="shared" si="21"/>
        <v>6</v>
      </c>
      <c r="E123" s="33">
        <f t="shared" si="25"/>
        <v>6</v>
      </c>
      <c r="F123" s="33">
        <f t="shared" si="14"/>
        <v>30</v>
      </c>
      <c r="G123" s="35">
        <f t="shared" si="26"/>
        <v>1.2082191780821918</v>
      </c>
      <c r="H123" s="36">
        <f t="shared" si="22"/>
        <v>0</v>
      </c>
      <c r="I123" s="33">
        <f t="shared" si="15"/>
        <v>0</v>
      </c>
      <c r="J123" s="33">
        <f t="shared" si="16"/>
        <v>0</v>
      </c>
      <c r="K123" s="35">
        <f t="shared" si="27"/>
        <v>10481.956164383557</v>
      </c>
      <c r="L123" s="1"/>
      <c r="M123" s="1"/>
    </row>
    <row r="124" spans="1:13" ht="12.75">
      <c r="A124" s="33">
        <v>116</v>
      </c>
      <c r="B124" s="33">
        <f t="shared" si="23"/>
        <v>0</v>
      </c>
      <c r="C124" s="33">
        <f t="shared" si="24"/>
        <v>30</v>
      </c>
      <c r="D124" s="33">
        <f t="shared" si="21"/>
        <v>6</v>
      </c>
      <c r="E124" s="33">
        <f t="shared" si="25"/>
        <v>6</v>
      </c>
      <c r="F124" s="33">
        <f t="shared" si="14"/>
        <v>24</v>
      </c>
      <c r="G124" s="35">
        <f t="shared" si="26"/>
        <v>0.9665753424657534</v>
      </c>
      <c r="H124" s="36">
        <f t="shared" si="22"/>
        <v>0</v>
      </c>
      <c r="I124" s="33">
        <f t="shared" si="15"/>
        <v>0</v>
      </c>
      <c r="J124" s="33">
        <f t="shared" si="16"/>
        <v>0</v>
      </c>
      <c r="K124" s="35">
        <f t="shared" si="27"/>
        <v>11020.989589041092</v>
      </c>
      <c r="L124" s="1"/>
      <c r="M124" s="1"/>
    </row>
    <row r="125" spans="1:13" ht="12.75">
      <c r="A125" s="33">
        <v>117</v>
      </c>
      <c r="B125" s="33">
        <f t="shared" si="23"/>
        <v>0</v>
      </c>
      <c r="C125" s="33">
        <f t="shared" si="24"/>
        <v>24</v>
      </c>
      <c r="D125" s="33">
        <f t="shared" si="21"/>
        <v>6</v>
      </c>
      <c r="E125" s="33">
        <f t="shared" si="25"/>
        <v>6</v>
      </c>
      <c r="F125" s="33">
        <f t="shared" si="14"/>
        <v>18</v>
      </c>
      <c r="G125" s="35">
        <f t="shared" si="26"/>
        <v>0.7249315068493151</v>
      </c>
      <c r="H125" s="36">
        <f t="shared" si="22"/>
        <v>0</v>
      </c>
      <c r="I125" s="33">
        <f t="shared" si="15"/>
        <v>0</v>
      </c>
      <c r="J125" s="33">
        <f t="shared" si="16"/>
        <v>0</v>
      </c>
      <c r="K125" s="35">
        <f t="shared" si="27"/>
        <v>11560.264657534242</v>
      </c>
      <c r="L125" s="1"/>
      <c r="M125" s="1"/>
    </row>
    <row r="126" spans="1:13" ht="12.75">
      <c r="A126" s="33">
        <v>118</v>
      </c>
      <c r="B126" s="33">
        <f t="shared" si="23"/>
        <v>0</v>
      </c>
      <c r="C126" s="33">
        <f t="shared" si="24"/>
        <v>18</v>
      </c>
      <c r="D126" s="33">
        <f t="shared" si="21"/>
        <v>6</v>
      </c>
      <c r="E126" s="33">
        <f t="shared" si="25"/>
        <v>6</v>
      </c>
      <c r="F126" s="33">
        <f t="shared" si="14"/>
        <v>12</v>
      </c>
      <c r="G126" s="35">
        <f t="shared" si="26"/>
        <v>0.4832876712328767</v>
      </c>
      <c r="H126" s="36">
        <f t="shared" si="22"/>
        <v>0</v>
      </c>
      <c r="I126" s="33">
        <f t="shared" si="15"/>
        <v>0</v>
      </c>
      <c r="J126" s="33">
        <f t="shared" si="16"/>
        <v>0</v>
      </c>
      <c r="K126" s="35">
        <f t="shared" si="27"/>
        <v>12099.781369863009</v>
      </c>
      <c r="L126" s="1"/>
      <c r="M126" s="1"/>
    </row>
    <row r="127" spans="1:13" ht="12.75">
      <c r="A127" s="33">
        <v>119</v>
      </c>
      <c r="B127" s="33">
        <f t="shared" si="23"/>
        <v>0</v>
      </c>
      <c r="C127" s="33">
        <f t="shared" si="24"/>
        <v>12</v>
      </c>
      <c r="D127" s="33">
        <f t="shared" si="21"/>
        <v>6</v>
      </c>
      <c r="E127" s="33">
        <f t="shared" si="25"/>
        <v>6</v>
      </c>
      <c r="F127" s="33">
        <f t="shared" si="14"/>
        <v>6</v>
      </c>
      <c r="G127" s="35">
        <f t="shared" si="26"/>
        <v>0.24164383561643835</v>
      </c>
      <c r="H127" s="36">
        <f t="shared" si="22"/>
        <v>0</v>
      </c>
      <c r="I127" s="33">
        <f t="shared" si="15"/>
        <v>0</v>
      </c>
      <c r="J127" s="33">
        <f t="shared" si="16"/>
        <v>0</v>
      </c>
      <c r="K127" s="35">
        <f t="shared" si="27"/>
        <v>12639.539726027393</v>
      </c>
      <c r="L127" s="1"/>
      <c r="M127" s="1"/>
    </row>
    <row r="128" spans="1:13" ht="12.75">
      <c r="A128" s="33">
        <v>120</v>
      </c>
      <c r="B128" s="33">
        <f t="shared" si="23"/>
        <v>0</v>
      </c>
      <c r="C128" s="33">
        <f t="shared" si="24"/>
        <v>6</v>
      </c>
      <c r="D128" s="33">
        <f t="shared" si="21"/>
        <v>6</v>
      </c>
      <c r="E128" s="33">
        <f t="shared" si="25"/>
        <v>6</v>
      </c>
      <c r="F128" s="33">
        <f t="shared" si="14"/>
        <v>0</v>
      </c>
      <c r="G128" s="35">
        <f t="shared" si="26"/>
        <v>0</v>
      </c>
      <c r="H128" s="36">
        <f t="shared" si="22"/>
        <v>0</v>
      </c>
      <c r="I128" s="33">
        <f t="shared" si="15"/>
        <v>0</v>
      </c>
      <c r="J128" s="33">
        <f t="shared" si="16"/>
        <v>0</v>
      </c>
      <c r="K128" s="35">
        <f t="shared" si="27"/>
        <v>13179.539726027393</v>
      </c>
      <c r="L128" s="1"/>
      <c r="M128" s="1"/>
    </row>
    <row r="129" spans="1:13" ht="12.75">
      <c r="A129" s="33">
        <v>121</v>
      </c>
      <c r="B129" s="33">
        <f t="shared" si="23"/>
        <v>180</v>
      </c>
      <c r="C129" s="33">
        <f t="shared" si="24"/>
        <v>180</v>
      </c>
      <c r="D129" s="33">
        <f t="shared" si="21"/>
        <v>6</v>
      </c>
      <c r="E129" s="33">
        <f t="shared" si="25"/>
        <v>6</v>
      </c>
      <c r="F129" s="33">
        <f t="shared" si="14"/>
        <v>174</v>
      </c>
      <c r="G129" s="35">
        <f t="shared" si="26"/>
        <v>7.007671232876712</v>
      </c>
      <c r="H129" s="36">
        <f t="shared" si="22"/>
        <v>0</v>
      </c>
      <c r="I129" s="33">
        <f t="shared" si="15"/>
        <v>0</v>
      </c>
      <c r="J129" s="33">
        <f t="shared" si="16"/>
        <v>0</v>
      </c>
      <c r="K129" s="35">
        <f t="shared" si="27"/>
        <v>13712.532054794516</v>
      </c>
      <c r="L129" s="1"/>
      <c r="M129" s="1"/>
    </row>
    <row r="130" spans="1:13" ht="12.75">
      <c r="A130" s="33">
        <v>122</v>
      </c>
      <c r="B130" s="33">
        <f t="shared" si="23"/>
        <v>0</v>
      </c>
      <c r="C130" s="33">
        <f t="shared" si="24"/>
        <v>174</v>
      </c>
      <c r="D130" s="33">
        <f t="shared" si="21"/>
        <v>6</v>
      </c>
      <c r="E130" s="33">
        <f t="shared" si="25"/>
        <v>6</v>
      </c>
      <c r="F130" s="33">
        <f t="shared" si="14"/>
        <v>168</v>
      </c>
      <c r="G130" s="35">
        <f t="shared" si="26"/>
        <v>6.766027397260274</v>
      </c>
      <c r="H130" s="36">
        <f t="shared" si="22"/>
        <v>0</v>
      </c>
      <c r="I130" s="33">
        <f t="shared" si="15"/>
        <v>0</v>
      </c>
      <c r="J130" s="33">
        <f t="shared" si="16"/>
        <v>0</v>
      </c>
      <c r="K130" s="35">
        <f t="shared" si="27"/>
        <v>14245.766027397256</v>
      </c>
      <c r="L130" s="1"/>
      <c r="M130" s="1"/>
    </row>
    <row r="131" spans="1:13" ht="12.75">
      <c r="A131" s="33">
        <v>123</v>
      </c>
      <c r="B131" s="33">
        <f t="shared" si="23"/>
        <v>0</v>
      </c>
      <c r="C131" s="33">
        <f t="shared" si="24"/>
        <v>168</v>
      </c>
      <c r="D131" s="33">
        <f t="shared" si="21"/>
        <v>6</v>
      </c>
      <c r="E131" s="33">
        <f t="shared" si="25"/>
        <v>6</v>
      </c>
      <c r="F131" s="33">
        <f t="shared" si="14"/>
        <v>162</v>
      </c>
      <c r="G131" s="35">
        <f t="shared" si="26"/>
        <v>6.524383561643836</v>
      </c>
      <c r="H131" s="36">
        <f t="shared" si="22"/>
        <v>0</v>
      </c>
      <c r="I131" s="33">
        <f t="shared" si="15"/>
        <v>0</v>
      </c>
      <c r="J131" s="33">
        <f t="shared" si="16"/>
        <v>0</v>
      </c>
      <c r="K131" s="35">
        <f t="shared" si="27"/>
        <v>14779.241643835612</v>
      </c>
      <c r="L131" s="1"/>
      <c r="M131" s="1"/>
    </row>
    <row r="132" spans="1:13" ht="12.75">
      <c r="A132" s="33">
        <v>124</v>
      </c>
      <c r="B132" s="33">
        <f t="shared" si="23"/>
        <v>0</v>
      </c>
      <c r="C132" s="33">
        <f t="shared" si="24"/>
        <v>162</v>
      </c>
      <c r="D132" s="33">
        <f t="shared" si="21"/>
        <v>6</v>
      </c>
      <c r="E132" s="33">
        <f t="shared" si="25"/>
        <v>6</v>
      </c>
      <c r="F132" s="33">
        <f t="shared" si="14"/>
        <v>156</v>
      </c>
      <c r="G132" s="35">
        <f t="shared" si="26"/>
        <v>6.282739726027397</v>
      </c>
      <c r="H132" s="36">
        <f t="shared" si="22"/>
        <v>0</v>
      </c>
      <c r="I132" s="33">
        <f t="shared" si="15"/>
        <v>0</v>
      </c>
      <c r="J132" s="33">
        <f t="shared" si="16"/>
        <v>0</v>
      </c>
      <c r="K132" s="35">
        <f t="shared" si="27"/>
        <v>15312.958904109584</v>
      </c>
      <c r="L132" s="1"/>
      <c r="M132" s="1"/>
    </row>
    <row r="133" spans="1:13" ht="12.75">
      <c r="A133" s="33">
        <v>125</v>
      </c>
      <c r="B133" s="33">
        <f t="shared" si="23"/>
        <v>0</v>
      </c>
      <c r="C133" s="33">
        <f t="shared" si="24"/>
        <v>156</v>
      </c>
      <c r="D133" s="33">
        <f t="shared" si="21"/>
        <v>6</v>
      </c>
      <c r="E133" s="33">
        <f t="shared" si="25"/>
        <v>6</v>
      </c>
      <c r="F133" s="33">
        <f t="shared" si="14"/>
        <v>150</v>
      </c>
      <c r="G133" s="35">
        <f t="shared" si="26"/>
        <v>6.041095890410959</v>
      </c>
      <c r="H133" s="36">
        <f t="shared" si="22"/>
        <v>0</v>
      </c>
      <c r="I133" s="33">
        <f t="shared" si="15"/>
        <v>0</v>
      </c>
      <c r="J133" s="33">
        <f t="shared" si="16"/>
        <v>0</v>
      </c>
      <c r="K133" s="35">
        <f t="shared" si="27"/>
        <v>15846.917808219174</v>
      </c>
      <c r="L133" s="1"/>
      <c r="M133" s="1"/>
    </row>
    <row r="134" spans="1:13" ht="12.75">
      <c r="A134" s="33">
        <v>126</v>
      </c>
      <c r="B134" s="33">
        <f t="shared" si="23"/>
        <v>0</v>
      </c>
      <c r="C134" s="33">
        <f t="shared" si="24"/>
        <v>150</v>
      </c>
      <c r="D134" s="33">
        <f t="shared" si="21"/>
        <v>6</v>
      </c>
      <c r="E134" s="33">
        <f t="shared" si="25"/>
        <v>6</v>
      </c>
      <c r="F134" s="33">
        <f t="shared" si="14"/>
        <v>144</v>
      </c>
      <c r="G134" s="35">
        <f t="shared" si="26"/>
        <v>5.7994520547945205</v>
      </c>
      <c r="H134" s="36">
        <f t="shared" si="22"/>
        <v>0</v>
      </c>
      <c r="I134" s="33">
        <f t="shared" si="15"/>
        <v>0</v>
      </c>
      <c r="J134" s="33">
        <f t="shared" si="16"/>
        <v>0</v>
      </c>
      <c r="K134" s="35">
        <f t="shared" si="27"/>
        <v>16381.11835616438</v>
      </c>
      <c r="L134" s="1"/>
      <c r="M134" s="1"/>
    </row>
    <row r="135" spans="1:13" ht="12.75">
      <c r="A135" s="33">
        <v>127</v>
      </c>
      <c r="B135" s="33">
        <f t="shared" si="23"/>
        <v>0</v>
      </c>
      <c r="C135" s="33">
        <f t="shared" si="24"/>
        <v>144</v>
      </c>
      <c r="D135" s="33">
        <f t="shared" si="21"/>
        <v>6</v>
      </c>
      <c r="E135" s="33">
        <f t="shared" si="25"/>
        <v>6</v>
      </c>
      <c r="F135" s="33">
        <f t="shared" si="14"/>
        <v>138</v>
      </c>
      <c r="G135" s="35">
        <f t="shared" si="26"/>
        <v>5.5578082191780815</v>
      </c>
      <c r="H135" s="36">
        <f t="shared" si="22"/>
        <v>0</v>
      </c>
      <c r="I135" s="33">
        <f t="shared" si="15"/>
        <v>0</v>
      </c>
      <c r="J135" s="33">
        <f t="shared" si="16"/>
        <v>0</v>
      </c>
      <c r="K135" s="35">
        <f t="shared" si="27"/>
        <v>16915.560547945202</v>
      </c>
      <c r="L135" s="1"/>
      <c r="M135" s="1"/>
    </row>
    <row r="136" spans="1:13" ht="12.75">
      <c r="A136" s="33">
        <v>128</v>
      </c>
      <c r="B136" s="33">
        <f t="shared" si="23"/>
        <v>0</v>
      </c>
      <c r="C136" s="33">
        <f t="shared" si="24"/>
        <v>138</v>
      </c>
      <c r="D136" s="33">
        <f t="shared" si="21"/>
        <v>6</v>
      </c>
      <c r="E136" s="33">
        <f t="shared" si="25"/>
        <v>6</v>
      </c>
      <c r="F136" s="33">
        <f aca="true" t="shared" si="28" ref="F136:F199">MAX(0,(C136-E136))</f>
        <v>132</v>
      </c>
      <c r="G136" s="35">
        <f t="shared" si="26"/>
        <v>5.3161643835616434</v>
      </c>
      <c r="H136" s="36">
        <f t="shared" si="22"/>
        <v>0</v>
      </c>
      <c r="I136" s="33">
        <f aca="true" t="shared" si="29" ref="I136:I199">IF(H136&gt;0,$F$3,0)</f>
        <v>0</v>
      </c>
      <c r="J136" s="33">
        <f aca="true" t="shared" si="30" ref="J136:J199">H136*$F$2</f>
        <v>0</v>
      </c>
      <c r="K136" s="35">
        <f t="shared" si="27"/>
        <v>17450.24438356164</v>
      </c>
      <c r="L136" s="1"/>
      <c r="M136" s="1"/>
    </row>
    <row r="137" spans="1:13" ht="12.75">
      <c r="A137" s="33">
        <v>129</v>
      </c>
      <c r="B137" s="33">
        <f t="shared" si="23"/>
        <v>0</v>
      </c>
      <c r="C137" s="33">
        <f aca="true" t="shared" si="31" ref="C137:C168">F136+B137</f>
        <v>132</v>
      </c>
      <c r="D137" s="33">
        <f t="shared" si="21"/>
        <v>6</v>
      </c>
      <c r="E137" s="33">
        <f aca="true" t="shared" si="32" ref="E137:E168">MIN(C137,D137)</f>
        <v>6</v>
      </c>
      <c r="F137" s="33">
        <f t="shared" si="28"/>
        <v>126</v>
      </c>
      <c r="G137" s="35">
        <f aca="true" t="shared" si="33" ref="G137:G168">$C$5*$F$2*F137</f>
        <v>5.074520547945205</v>
      </c>
      <c r="H137" s="36">
        <f t="shared" si="22"/>
        <v>0</v>
      </c>
      <c r="I137" s="33">
        <f t="shared" si="29"/>
        <v>0</v>
      </c>
      <c r="J137" s="33">
        <f t="shared" si="30"/>
        <v>0</v>
      </c>
      <c r="K137" s="35">
        <f aca="true" t="shared" si="34" ref="K137:K168">K136+(E137*$F$4-I137-G137-J137)</f>
        <v>17985.169863013696</v>
      </c>
      <c r="L137" s="1"/>
      <c r="M137" s="1"/>
    </row>
    <row r="138" spans="1:13" ht="12.75">
      <c r="A138" s="33">
        <v>130</v>
      </c>
      <c r="B138" s="33">
        <f t="shared" si="23"/>
        <v>0</v>
      </c>
      <c r="C138" s="33">
        <f t="shared" si="31"/>
        <v>126</v>
      </c>
      <c r="D138" s="33">
        <f aca="true" t="shared" si="35" ref="D138:D201">$F$5</f>
        <v>6</v>
      </c>
      <c r="E138" s="33">
        <f t="shared" si="32"/>
        <v>6</v>
      </c>
      <c r="F138" s="33">
        <f t="shared" si="28"/>
        <v>120</v>
      </c>
      <c r="G138" s="35">
        <f t="shared" si="33"/>
        <v>4.832876712328767</v>
      </c>
      <c r="H138" s="36">
        <f t="shared" si="22"/>
        <v>180</v>
      </c>
      <c r="I138" s="33">
        <f t="shared" si="29"/>
        <v>200</v>
      </c>
      <c r="J138" s="33">
        <f t="shared" si="30"/>
        <v>12600</v>
      </c>
      <c r="K138" s="35">
        <f t="shared" si="34"/>
        <v>5720.336986301367</v>
      </c>
      <c r="L138" s="1"/>
      <c r="M138" s="1"/>
    </row>
    <row r="139" spans="1:13" ht="12.75">
      <c r="A139" s="33">
        <v>131</v>
      </c>
      <c r="B139" s="33">
        <f t="shared" si="23"/>
        <v>0</v>
      </c>
      <c r="C139" s="33">
        <f t="shared" si="31"/>
        <v>120</v>
      </c>
      <c r="D139" s="33">
        <f t="shared" si="35"/>
        <v>6</v>
      </c>
      <c r="E139" s="33">
        <f t="shared" si="32"/>
        <v>6</v>
      </c>
      <c r="F139" s="33">
        <f t="shared" si="28"/>
        <v>114</v>
      </c>
      <c r="G139" s="35">
        <f t="shared" si="33"/>
        <v>4.591232876712328</v>
      </c>
      <c r="H139" s="36">
        <f t="shared" si="22"/>
        <v>0</v>
      </c>
      <c r="I139" s="33">
        <f t="shared" si="29"/>
        <v>0</v>
      </c>
      <c r="J139" s="33">
        <f t="shared" si="30"/>
        <v>0</v>
      </c>
      <c r="K139" s="35">
        <f t="shared" si="34"/>
        <v>6255.745753424654</v>
      </c>
      <c r="L139" s="1"/>
      <c r="M139" s="1"/>
    </row>
    <row r="140" spans="1:13" ht="12.75">
      <c r="A140" s="33">
        <v>132</v>
      </c>
      <c r="B140" s="33">
        <f t="shared" si="23"/>
        <v>0</v>
      </c>
      <c r="C140" s="33">
        <f t="shared" si="31"/>
        <v>114</v>
      </c>
      <c r="D140" s="33">
        <f t="shared" si="35"/>
        <v>6</v>
      </c>
      <c r="E140" s="33">
        <f t="shared" si="32"/>
        <v>6</v>
      </c>
      <c r="F140" s="33">
        <f t="shared" si="28"/>
        <v>108</v>
      </c>
      <c r="G140" s="35">
        <f t="shared" si="33"/>
        <v>4.34958904109589</v>
      </c>
      <c r="H140" s="36">
        <f t="shared" si="22"/>
        <v>0</v>
      </c>
      <c r="I140" s="33">
        <f t="shared" si="29"/>
        <v>0</v>
      </c>
      <c r="J140" s="33">
        <f t="shared" si="30"/>
        <v>0</v>
      </c>
      <c r="K140" s="35">
        <f t="shared" si="34"/>
        <v>6791.396164383558</v>
      </c>
      <c r="L140" s="1"/>
      <c r="M140" s="1"/>
    </row>
    <row r="141" spans="1:13" ht="12.75">
      <c r="A141" s="33">
        <v>133</v>
      </c>
      <c r="B141" s="33">
        <f t="shared" si="23"/>
        <v>0</v>
      </c>
      <c r="C141" s="33">
        <f t="shared" si="31"/>
        <v>108</v>
      </c>
      <c r="D141" s="33">
        <f t="shared" si="35"/>
        <v>6</v>
      </c>
      <c r="E141" s="33">
        <f t="shared" si="32"/>
        <v>6</v>
      </c>
      <c r="F141" s="33">
        <f t="shared" si="28"/>
        <v>102</v>
      </c>
      <c r="G141" s="35">
        <f t="shared" si="33"/>
        <v>4.107945205479452</v>
      </c>
      <c r="H141" s="36">
        <f t="shared" si="22"/>
        <v>0</v>
      </c>
      <c r="I141" s="33">
        <f t="shared" si="29"/>
        <v>0</v>
      </c>
      <c r="J141" s="33">
        <f t="shared" si="30"/>
        <v>0</v>
      </c>
      <c r="K141" s="35">
        <f t="shared" si="34"/>
        <v>7327.288219178079</v>
      </c>
      <c r="L141" s="1"/>
      <c r="M141" s="1"/>
    </row>
    <row r="142" spans="1:13" ht="12.75">
      <c r="A142" s="33">
        <v>134</v>
      </c>
      <c r="B142" s="33">
        <f t="shared" si="23"/>
        <v>0</v>
      </c>
      <c r="C142" s="33">
        <f t="shared" si="31"/>
        <v>102</v>
      </c>
      <c r="D142" s="33">
        <f t="shared" si="35"/>
        <v>6</v>
      </c>
      <c r="E142" s="33">
        <f t="shared" si="32"/>
        <v>6</v>
      </c>
      <c r="F142" s="33">
        <f t="shared" si="28"/>
        <v>96</v>
      </c>
      <c r="G142" s="35">
        <f t="shared" si="33"/>
        <v>3.8663013698630135</v>
      </c>
      <c r="H142" s="36">
        <f t="shared" si="22"/>
        <v>0</v>
      </c>
      <c r="I142" s="33">
        <f t="shared" si="29"/>
        <v>0</v>
      </c>
      <c r="J142" s="33">
        <f t="shared" si="30"/>
        <v>0</v>
      </c>
      <c r="K142" s="35">
        <f t="shared" si="34"/>
        <v>7863.421917808216</v>
      </c>
      <c r="L142" s="1"/>
      <c r="M142" s="1"/>
    </row>
    <row r="143" spans="1:13" ht="12.75">
      <c r="A143" s="33">
        <v>135</v>
      </c>
      <c r="B143" s="33">
        <f t="shared" si="23"/>
        <v>0</v>
      </c>
      <c r="C143" s="33">
        <f t="shared" si="31"/>
        <v>96</v>
      </c>
      <c r="D143" s="33">
        <f t="shared" si="35"/>
        <v>6</v>
      </c>
      <c r="E143" s="33">
        <f t="shared" si="32"/>
        <v>6</v>
      </c>
      <c r="F143" s="33">
        <f t="shared" si="28"/>
        <v>90</v>
      </c>
      <c r="G143" s="35">
        <f t="shared" si="33"/>
        <v>3.624657534246575</v>
      </c>
      <c r="H143" s="36">
        <f t="shared" si="22"/>
        <v>0</v>
      </c>
      <c r="I143" s="33">
        <f t="shared" si="29"/>
        <v>0</v>
      </c>
      <c r="J143" s="33">
        <f t="shared" si="30"/>
        <v>0</v>
      </c>
      <c r="K143" s="35">
        <f t="shared" si="34"/>
        <v>8399.797260273968</v>
      </c>
      <c r="L143" s="1"/>
      <c r="M143" s="1"/>
    </row>
    <row r="144" spans="1:13" ht="12.75">
      <c r="A144" s="33">
        <v>136</v>
      </c>
      <c r="B144" s="33">
        <f t="shared" si="23"/>
        <v>0</v>
      </c>
      <c r="C144" s="33">
        <f t="shared" si="31"/>
        <v>90</v>
      </c>
      <c r="D144" s="33">
        <f t="shared" si="35"/>
        <v>6</v>
      </c>
      <c r="E144" s="33">
        <f t="shared" si="32"/>
        <v>6</v>
      </c>
      <c r="F144" s="33">
        <f t="shared" si="28"/>
        <v>84</v>
      </c>
      <c r="G144" s="35">
        <f t="shared" si="33"/>
        <v>3.383013698630137</v>
      </c>
      <c r="H144" s="36">
        <f t="shared" si="22"/>
        <v>0</v>
      </c>
      <c r="I144" s="33">
        <f t="shared" si="29"/>
        <v>0</v>
      </c>
      <c r="J144" s="33">
        <f t="shared" si="30"/>
        <v>0</v>
      </c>
      <c r="K144" s="35">
        <f t="shared" si="34"/>
        <v>8936.414246575338</v>
      </c>
      <c r="L144" s="1"/>
      <c r="M144" s="1"/>
    </row>
    <row r="145" spans="1:13" ht="12.75">
      <c r="A145" s="33">
        <v>137</v>
      </c>
      <c r="B145" s="33">
        <f t="shared" si="23"/>
        <v>0</v>
      </c>
      <c r="C145" s="33">
        <f t="shared" si="31"/>
        <v>84</v>
      </c>
      <c r="D145" s="33">
        <f t="shared" si="35"/>
        <v>6</v>
      </c>
      <c r="E145" s="33">
        <f t="shared" si="32"/>
        <v>6</v>
      </c>
      <c r="F145" s="33">
        <f t="shared" si="28"/>
        <v>78</v>
      </c>
      <c r="G145" s="35">
        <f t="shared" si="33"/>
        <v>3.1413698630136984</v>
      </c>
      <c r="H145" s="36">
        <f t="shared" si="22"/>
        <v>0</v>
      </c>
      <c r="I145" s="33">
        <f t="shared" si="29"/>
        <v>0</v>
      </c>
      <c r="J145" s="33">
        <f t="shared" si="30"/>
        <v>0</v>
      </c>
      <c r="K145" s="35">
        <f t="shared" si="34"/>
        <v>9473.272876712324</v>
      </c>
      <c r="L145" s="1"/>
      <c r="M145" s="1"/>
    </row>
    <row r="146" spans="1:13" ht="12.75">
      <c r="A146" s="33">
        <v>138</v>
      </c>
      <c r="B146" s="33">
        <f t="shared" si="23"/>
        <v>0</v>
      </c>
      <c r="C146" s="33">
        <f t="shared" si="31"/>
        <v>78</v>
      </c>
      <c r="D146" s="33">
        <f t="shared" si="35"/>
        <v>6</v>
      </c>
      <c r="E146" s="33">
        <f t="shared" si="32"/>
        <v>6</v>
      </c>
      <c r="F146" s="33">
        <f t="shared" si="28"/>
        <v>72</v>
      </c>
      <c r="G146" s="35">
        <f t="shared" si="33"/>
        <v>2.8997260273972603</v>
      </c>
      <c r="H146" s="36">
        <f t="shared" si="22"/>
        <v>0</v>
      </c>
      <c r="I146" s="33">
        <f t="shared" si="29"/>
        <v>0</v>
      </c>
      <c r="J146" s="33">
        <f t="shared" si="30"/>
        <v>0</v>
      </c>
      <c r="K146" s="35">
        <f t="shared" si="34"/>
        <v>10010.373150684927</v>
      </c>
      <c r="L146" s="1"/>
      <c r="M146" s="1"/>
    </row>
    <row r="147" spans="1:13" ht="12.75">
      <c r="A147" s="33">
        <v>139</v>
      </c>
      <c r="B147" s="33">
        <f t="shared" si="23"/>
        <v>0</v>
      </c>
      <c r="C147" s="33">
        <f t="shared" si="31"/>
        <v>72</v>
      </c>
      <c r="D147" s="33">
        <f t="shared" si="35"/>
        <v>6</v>
      </c>
      <c r="E147" s="33">
        <f t="shared" si="32"/>
        <v>6</v>
      </c>
      <c r="F147" s="33">
        <f t="shared" si="28"/>
        <v>66</v>
      </c>
      <c r="G147" s="35">
        <f t="shared" si="33"/>
        <v>2.6580821917808217</v>
      </c>
      <c r="H147" s="36">
        <f t="shared" si="22"/>
        <v>0</v>
      </c>
      <c r="I147" s="33">
        <f t="shared" si="29"/>
        <v>0</v>
      </c>
      <c r="J147" s="33">
        <f t="shared" si="30"/>
        <v>0</v>
      </c>
      <c r="K147" s="35">
        <f t="shared" si="34"/>
        <v>10547.715068493146</v>
      </c>
      <c r="L147" s="1"/>
      <c r="M147" s="1"/>
    </row>
    <row r="148" spans="1:13" ht="12.75">
      <c r="A148" s="33">
        <v>140</v>
      </c>
      <c r="B148" s="33">
        <f t="shared" si="23"/>
        <v>0</v>
      </c>
      <c r="C148" s="33">
        <f t="shared" si="31"/>
        <v>66</v>
      </c>
      <c r="D148" s="33">
        <f t="shared" si="35"/>
        <v>6</v>
      </c>
      <c r="E148" s="33">
        <f t="shared" si="32"/>
        <v>6</v>
      </c>
      <c r="F148" s="33">
        <f t="shared" si="28"/>
        <v>60</v>
      </c>
      <c r="G148" s="35">
        <f t="shared" si="33"/>
        <v>2.4164383561643836</v>
      </c>
      <c r="H148" s="36">
        <f t="shared" si="22"/>
        <v>0</v>
      </c>
      <c r="I148" s="33">
        <f t="shared" si="29"/>
        <v>0</v>
      </c>
      <c r="J148" s="33">
        <f t="shared" si="30"/>
        <v>0</v>
      </c>
      <c r="K148" s="35">
        <f t="shared" si="34"/>
        <v>11085.298630136982</v>
      </c>
      <c r="L148" s="1"/>
      <c r="M148" s="1"/>
    </row>
    <row r="149" spans="1:13" ht="12.75">
      <c r="A149" s="33">
        <v>141</v>
      </c>
      <c r="B149" s="33">
        <f t="shared" si="23"/>
        <v>0</v>
      </c>
      <c r="C149" s="33">
        <f t="shared" si="31"/>
        <v>60</v>
      </c>
      <c r="D149" s="33">
        <f t="shared" si="35"/>
        <v>6</v>
      </c>
      <c r="E149" s="33">
        <f t="shared" si="32"/>
        <v>6</v>
      </c>
      <c r="F149" s="33">
        <f t="shared" si="28"/>
        <v>54</v>
      </c>
      <c r="G149" s="35">
        <f t="shared" si="33"/>
        <v>2.174794520547945</v>
      </c>
      <c r="H149" s="36">
        <f t="shared" si="22"/>
        <v>0</v>
      </c>
      <c r="I149" s="33">
        <f t="shared" si="29"/>
        <v>0</v>
      </c>
      <c r="J149" s="33">
        <f t="shared" si="30"/>
        <v>0</v>
      </c>
      <c r="K149" s="35">
        <f t="shared" si="34"/>
        <v>11623.123835616434</v>
      </c>
      <c r="L149" s="1"/>
      <c r="M149" s="1"/>
    </row>
    <row r="150" spans="1:13" ht="12.75">
      <c r="A150" s="33">
        <v>142</v>
      </c>
      <c r="B150" s="33">
        <f t="shared" si="23"/>
        <v>0</v>
      </c>
      <c r="C150" s="33">
        <f t="shared" si="31"/>
        <v>54</v>
      </c>
      <c r="D150" s="33">
        <f t="shared" si="35"/>
        <v>6</v>
      </c>
      <c r="E150" s="33">
        <f t="shared" si="32"/>
        <v>6</v>
      </c>
      <c r="F150" s="33">
        <f t="shared" si="28"/>
        <v>48</v>
      </c>
      <c r="G150" s="35">
        <f t="shared" si="33"/>
        <v>1.9331506849315068</v>
      </c>
      <c r="H150" s="36">
        <f t="shared" si="22"/>
        <v>0</v>
      </c>
      <c r="I150" s="33">
        <f t="shared" si="29"/>
        <v>0</v>
      </c>
      <c r="J150" s="33">
        <f t="shared" si="30"/>
        <v>0</v>
      </c>
      <c r="K150" s="35">
        <f t="shared" si="34"/>
        <v>12161.190684931502</v>
      </c>
      <c r="L150" s="1"/>
      <c r="M150" s="1"/>
    </row>
    <row r="151" spans="1:13" ht="12.75">
      <c r="A151" s="33">
        <v>143</v>
      </c>
      <c r="B151" s="33">
        <f t="shared" si="23"/>
        <v>0</v>
      </c>
      <c r="C151" s="33">
        <f t="shared" si="31"/>
        <v>48</v>
      </c>
      <c r="D151" s="33">
        <f t="shared" si="35"/>
        <v>6</v>
      </c>
      <c r="E151" s="33">
        <f t="shared" si="32"/>
        <v>6</v>
      </c>
      <c r="F151" s="33">
        <f t="shared" si="28"/>
        <v>42</v>
      </c>
      <c r="G151" s="35">
        <f t="shared" si="33"/>
        <v>1.6915068493150685</v>
      </c>
      <c r="H151" s="36">
        <f t="shared" si="22"/>
        <v>0</v>
      </c>
      <c r="I151" s="33">
        <f t="shared" si="29"/>
        <v>0</v>
      </c>
      <c r="J151" s="33">
        <f t="shared" si="30"/>
        <v>0</v>
      </c>
      <c r="K151" s="35">
        <f t="shared" si="34"/>
        <v>12699.499178082187</v>
      </c>
      <c r="L151" s="1"/>
      <c r="M151" s="1"/>
    </row>
    <row r="152" spans="1:13" ht="12.75">
      <c r="A152" s="33">
        <v>144</v>
      </c>
      <c r="B152" s="33">
        <f t="shared" si="23"/>
        <v>0</v>
      </c>
      <c r="C152" s="33">
        <f t="shared" si="31"/>
        <v>42</v>
      </c>
      <c r="D152" s="33">
        <f t="shared" si="35"/>
        <v>6</v>
      </c>
      <c r="E152" s="33">
        <f t="shared" si="32"/>
        <v>6</v>
      </c>
      <c r="F152" s="33">
        <f t="shared" si="28"/>
        <v>36</v>
      </c>
      <c r="G152" s="35">
        <f t="shared" si="33"/>
        <v>1.4498630136986301</v>
      </c>
      <c r="H152" s="36">
        <f t="shared" si="22"/>
        <v>0</v>
      </c>
      <c r="I152" s="33">
        <f t="shared" si="29"/>
        <v>0</v>
      </c>
      <c r="J152" s="33">
        <f t="shared" si="30"/>
        <v>0</v>
      </c>
      <c r="K152" s="35">
        <f t="shared" si="34"/>
        <v>13238.049315068489</v>
      </c>
      <c r="L152" s="1"/>
      <c r="M152" s="1"/>
    </row>
    <row r="153" spans="1:13" ht="12.75">
      <c r="A153" s="33">
        <v>145</v>
      </c>
      <c r="B153" s="33">
        <f t="shared" si="23"/>
        <v>0</v>
      </c>
      <c r="C153" s="33">
        <f t="shared" si="31"/>
        <v>36</v>
      </c>
      <c r="D153" s="33">
        <f t="shared" si="35"/>
        <v>6</v>
      </c>
      <c r="E153" s="33">
        <f t="shared" si="32"/>
        <v>6</v>
      </c>
      <c r="F153" s="33">
        <f t="shared" si="28"/>
        <v>30</v>
      </c>
      <c r="G153" s="35">
        <f t="shared" si="33"/>
        <v>1.2082191780821918</v>
      </c>
      <c r="H153" s="36">
        <f t="shared" si="22"/>
        <v>0</v>
      </c>
      <c r="I153" s="33">
        <f t="shared" si="29"/>
        <v>0</v>
      </c>
      <c r="J153" s="33">
        <f t="shared" si="30"/>
        <v>0</v>
      </c>
      <c r="K153" s="35">
        <f t="shared" si="34"/>
        <v>13776.841095890406</v>
      </c>
      <c r="L153" s="1"/>
      <c r="M153" s="1"/>
    </row>
    <row r="154" spans="1:13" ht="12.75">
      <c r="A154" s="33">
        <v>146</v>
      </c>
      <c r="B154" s="33">
        <f t="shared" si="23"/>
        <v>0</v>
      </c>
      <c r="C154" s="33">
        <f t="shared" si="31"/>
        <v>30</v>
      </c>
      <c r="D154" s="33">
        <f t="shared" si="35"/>
        <v>6</v>
      </c>
      <c r="E154" s="33">
        <f t="shared" si="32"/>
        <v>6</v>
      </c>
      <c r="F154" s="33">
        <f t="shared" si="28"/>
        <v>24</v>
      </c>
      <c r="G154" s="35">
        <f t="shared" si="33"/>
        <v>0.9665753424657534</v>
      </c>
      <c r="H154" s="36">
        <f t="shared" si="22"/>
        <v>0</v>
      </c>
      <c r="I154" s="33">
        <f t="shared" si="29"/>
        <v>0</v>
      </c>
      <c r="J154" s="33">
        <f t="shared" si="30"/>
        <v>0</v>
      </c>
      <c r="K154" s="35">
        <f t="shared" si="34"/>
        <v>14315.87452054794</v>
      </c>
      <c r="L154" s="1"/>
      <c r="M154" s="1"/>
    </row>
    <row r="155" spans="1:13" ht="12.75">
      <c r="A155" s="33">
        <v>147</v>
      </c>
      <c r="B155" s="33">
        <f t="shared" si="23"/>
        <v>0</v>
      </c>
      <c r="C155" s="33">
        <f t="shared" si="31"/>
        <v>24</v>
      </c>
      <c r="D155" s="33">
        <f t="shared" si="35"/>
        <v>6</v>
      </c>
      <c r="E155" s="33">
        <f t="shared" si="32"/>
        <v>6</v>
      </c>
      <c r="F155" s="33">
        <f t="shared" si="28"/>
        <v>18</v>
      </c>
      <c r="G155" s="35">
        <f t="shared" si="33"/>
        <v>0.7249315068493151</v>
      </c>
      <c r="H155" s="36">
        <f t="shared" si="22"/>
        <v>0</v>
      </c>
      <c r="I155" s="33">
        <f t="shared" si="29"/>
        <v>0</v>
      </c>
      <c r="J155" s="33">
        <f t="shared" si="30"/>
        <v>0</v>
      </c>
      <c r="K155" s="35">
        <f t="shared" si="34"/>
        <v>14855.149589041092</v>
      </c>
      <c r="L155" s="1"/>
      <c r="M155" s="1"/>
    </row>
    <row r="156" spans="1:13" ht="12.75">
      <c r="A156" s="33">
        <v>148</v>
      </c>
      <c r="B156" s="33">
        <f t="shared" si="23"/>
        <v>0</v>
      </c>
      <c r="C156" s="33">
        <f t="shared" si="31"/>
        <v>18</v>
      </c>
      <c r="D156" s="33">
        <f t="shared" si="35"/>
        <v>6</v>
      </c>
      <c r="E156" s="33">
        <f t="shared" si="32"/>
        <v>6</v>
      </c>
      <c r="F156" s="33">
        <f t="shared" si="28"/>
        <v>12</v>
      </c>
      <c r="G156" s="35">
        <f t="shared" si="33"/>
        <v>0.4832876712328767</v>
      </c>
      <c r="H156" s="36">
        <f t="shared" si="22"/>
        <v>0</v>
      </c>
      <c r="I156" s="33">
        <f t="shared" si="29"/>
        <v>0</v>
      </c>
      <c r="J156" s="33">
        <f t="shared" si="30"/>
        <v>0</v>
      </c>
      <c r="K156" s="35">
        <f t="shared" si="34"/>
        <v>15394.666301369858</v>
      </c>
      <c r="L156" s="1"/>
      <c r="M156" s="1"/>
    </row>
    <row r="157" spans="1:13" ht="12.75">
      <c r="A157" s="33">
        <v>149</v>
      </c>
      <c r="B157" s="33">
        <f t="shared" si="23"/>
        <v>0</v>
      </c>
      <c r="C157" s="33">
        <f t="shared" si="31"/>
        <v>12</v>
      </c>
      <c r="D157" s="33">
        <f t="shared" si="35"/>
        <v>6</v>
      </c>
      <c r="E157" s="33">
        <f t="shared" si="32"/>
        <v>6</v>
      </c>
      <c r="F157" s="33">
        <f t="shared" si="28"/>
        <v>6</v>
      </c>
      <c r="G157" s="35">
        <f t="shared" si="33"/>
        <v>0.24164383561643835</v>
      </c>
      <c r="H157" s="36">
        <f aca="true" t="shared" si="36" ref="H157:H187">IF(F157&lt;=$H$2,IF((SUM(H137:H156)=0),$K$2,0),0)</f>
        <v>0</v>
      </c>
      <c r="I157" s="33">
        <f t="shared" si="29"/>
        <v>0</v>
      </c>
      <c r="J157" s="33">
        <f t="shared" si="30"/>
        <v>0</v>
      </c>
      <c r="K157" s="35">
        <f t="shared" si="34"/>
        <v>15934.424657534242</v>
      </c>
      <c r="L157" s="1"/>
      <c r="M157" s="1"/>
    </row>
    <row r="158" spans="1:13" ht="12.75">
      <c r="A158" s="33">
        <v>150</v>
      </c>
      <c r="B158" s="33">
        <f aca="true" t="shared" si="37" ref="B158:B208">H137</f>
        <v>0</v>
      </c>
      <c r="C158" s="33">
        <f t="shared" si="31"/>
        <v>6</v>
      </c>
      <c r="D158" s="33">
        <f t="shared" si="35"/>
        <v>6</v>
      </c>
      <c r="E158" s="33">
        <f t="shared" si="32"/>
        <v>6</v>
      </c>
      <c r="F158" s="33">
        <f t="shared" si="28"/>
        <v>0</v>
      </c>
      <c r="G158" s="35">
        <f t="shared" si="33"/>
        <v>0</v>
      </c>
      <c r="H158" s="36">
        <f t="shared" si="36"/>
        <v>0</v>
      </c>
      <c r="I158" s="33">
        <f t="shared" si="29"/>
        <v>0</v>
      </c>
      <c r="J158" s="33">
        <f t="shared" si="30"/>
        <v>0</v>
      </c>
      <c r="K158" s="35">
        <f t="shared" si="34"/>
        <v>16474.42465753424</v>
      </c>
      <c r="L158" s="1"/>
      <c r="M158" s="1"/>
    </row>
    <row r="159" spans="1:13" ht="12.75">
      <c r="A159" s="33">
        <v>151</v>
      </c>
      <c r="B159" s="33">
        <f t="shared" si="37"/>
        <v>180</v>
      </c>
      <c r="C159" s="33">
        <f t="shared" si="31"/>
        <v>180</v>
      </c>
      <c r="D159" s="33">
        <f t="shared" si="35"/>
        <v>6</v>
      </c>
      <c r="E159" s="33">
        <f t="shared" si="32"/>
        <v>6</v>
      </c>
      <c r="F159" s="33">
        <f t="shared" si="28"/>
        <v>174</v>
      </c>
      <c r="G159" s="35">
        <f t="shared" si="33"/>
        <v>7.007671232876712</v>
      </c>
      <c r="H159" s="36">
        <f t="shared" si="36"/>
        <v>0</v>
      </c>
      <c r="I159" s="33">
        <f t="shared" si="29"/>
        <v>0</v>
      </c>
      <c r="J159" s="33">
        <f t="shared" si="30"/>
        <v>0</v>
      </c>
      <c r="K159" s="35">
        <f t="shared" si="34"/>
        <v>17007.416986301363</v>
      </c>
      <c r="L159" s="1"/>
      <c r="M159" s="1"/>
    </row>
    <row r="160" spans="1:13" ht="12.75">
      <c r="A160" s="33">
        <v>152</v>
      </c>
      <c r="B160" s="33">
        <f t="shared" si="37"/>
        <v>0</v>
      </c>
      <c r="C160" s="33">
        <f t="shared" si="31"/>
        <v>174</v>
      </c>
      <c r="D160" s="33">
        <f t="shared" si="35"/>
        <v>6</v>
      </c>
      <c r="E160" s="33">
        <f t="shared" si="32"/>
        <v>6</v>
      </c>
      <c r="F160" s="33">
        <f t="shared" si="28"/>
        <v>168</v>
      </c>
      <c r="G160" s="35">
        <f t="shared" si="33"/>
        <v>6.766027397260274</v>
      </c>
      <c r="H160" s="36">
        <f t="shared" si="36"/>
        <v>0</v>
      </c>
      <c r="I160" s="33">
        <f t="shared" si="29"/>
        <v>0</v>
      </c>
      <c r="J160" s="33">
        <f t="shared" si="30"/>
        <v>0</v>
      </c>
      <c r="K160" s="35">
        <f t="shared" si="34"/>
        <v>17540.6509589041</v>
      </c>
      <c r="L160" s="1"/>
      <c r="M160" s="1"/>
    </row>
    <row r="161" spans="1:13" ht="12.75">
      <c r="A161" s="33">
        <v>153</v>
      </c>
      <c r="B161" s="33">
        <f t="shared" si="37"/>
        <v>0</v>
      </c>
      <c r="C161" s="33">
        <f t="shared" si="31"/>
        <v>168</v>
      </c>
      <c r="D161" s="33">
        <f t="shared" si="35"/>
        <v>6</v>
      </c>
      <c r="E161" s="33">
        <f t="shared" si="32"/>
        <v>6</v>
      </c>
      <c r="F161" s="33">
        <f t="shared" si="28"/>
        <v>162</v>
      </c>
      <c r="G161" s="35">
        <f t="shared" si="33"/>
        <v>6.524383561643836</v>
      </c>
      <c r="H161" s="36">
        <f t="shared" si="36"/>
        <v>0</v>
      </c>
      <c r="I161" s="33">
        <f t="shared" si="29"/>
        <v>0</v>
      </c>
      <c r="J161" s="33">
        <f t="shared" si="30"/>
        <v>0</v>
      </c>
      <c r="K161" s="35">
        <f t="shared" si="34"/>
        <v>18074.12657534246</v>
      </c>
      <c r="L161" s="1"/>
      <c r="M161" s="1"/>
    </row>
    <row r="162" spans="1:13" ht="12.75">
      <c r="A162" s="33">
        <v>154</v>
      </c>
      <c r="B162" s="33">
        <f t="shared" si="37"/>
        <v>0</v>
      </c>
      <c r="C162" s="33">
        <f t="shared" si="31"/>
        <v>162</v>
      </c>
      <c r="D162" s="33">
        <f t="shared" si="35"/>
        <v>6</v>
      </c>
      <c r="E162" s="33">
        <f t="shared" si="32"/>
        <v>6</v>
      </c>
      <c r="F162" s="33">
        <f t="shared" si="28"/>
        <v>156</v>
      </c>
      <c r="G162" s="35">
        <f t="shared" si="33"/>
        <v>6.282739726027397</v>
      </c>
      <c r="H162" s="36">
        <f t="shared" si="36"/>
        <v>0</v>
      </c>
      <c r="I162" s="33">
        <f t="shared" si="29"/>
        <v>0</v>
      </c>
      <c r="J162" s="33">
        <f t="shared" si="30"/>
        <v>0</v>
      </c>
      <c r="K162" s="35">
        <f t="shared" si="34"/>
        <v>18607.843835616433</v>
      </c>
      <c r="L162" s="1"/>
      <c r="M162" s="1"/>
    </row>
    <row r="163" spans="1:13" ht="12.75">
      <c r="A163" s="33">
        <v>155</v>
      </c>
      <c r="B163" s="33">
        <f t="shared" si="37"/>
        <v>0</v>
      </c>
      <c r="C163" s="33">
        <f t="shared" si="31"/>
        <v>156</v>
      </c>
      <c r="D163" s="33">
        <f t="shared" si="35"/>
        <v>6</v>
      </c>
      <c r="E163" s="33">
        <f t="shared" si="32"/>
        <v>6</v>
      </c>
      <c r="F163" s="33">
        <f t="shared" si="28"/>
        <v>150</v>
      </c>
      <c r="G163" s="35">
        <f t="shared" si="33"/>
        <v>6.041095890410959</v>
      </c>
      <c r="H163" s="36">
        <f t="shared" si="36"/>
        <v>0</v>
      </c>
      <c r="I163" s="33">
        <f t="shared" si="29"/>
        <v>0</v>
      </c>
      <c r="J163" s="33">
        <f t="shared" si="30"/>
        <v>0</v>
      </c>
      <c r="K163" s="35">
        <f t="shared" si="34"/>
        <v>19141.802739726023</v>
      </c>
      <c r="L163" s="1"/>
      <c r="M163" s="1"/>
    </row>
    <row r="164" spans="1:13" ht="12.75">
      <c r="A164" s="33">
        <v>156</v>
      </c>
      <c r="B164" s="33">
        <f t="shared" si="37"/>
        <v>0</v>
      </c>
      <c r="C164" s="33">
        <f t="shared" si="31"/>
        <v>150</v>
      </c>
      <c r="D164" s="33">
        <f t="shared" si="35"/>
        <v>6</v>
      </c>
      <c r="E164" s="33">
        <f t="shared" si="32"/>
        <v>6</v>
      </c>
      <c r="F164" s="33">
        <f t="shared" si="28"/>
        <v>144</v>
      </c>
      <c r="G164" s="35">
        <f t="shared" si="33"/>
        <v>5.7994520547945205</v>
      </c>
      <c r="H164" s="36">
        <f t="shared" si="36"/>
        <v>0</v>
      </c>
      <c r="I164" s="33">
        <f t="shared" si="29"/>
        <v>0</v>
      </c>
      <c r="J164" s="33">
        <f t="shared" si="30"/>
        <v>0</v>
      </c>
      <c r="K164" s="35">
        <f t="shared" si="34"/>
        <v>19676.00328767123</v>
      </c>
      <c r="L164" s="1"/>
      <c r="M164" s="1"/>
    </row>
    <row r="165" spans="1:13" ht="12.75">
      <c r="A165" s="33">
        <v>157</v>
      </c>
      <c r="B165" s="33">
        <f t="shared" si="37"/>
        <v>0</v>
      </c>
      <c r="C165" s="33">
        <f t="shared" si="31"/>
        <v>144</v>
      </c>
      <c r="D165" s="33">
        <f t="shared" si="35"/>
        <v>6</v>
      </c>
      <c r="E165" s="33">
        <f t="shared" si="32"/>
        <v>6</v>
      </c>
      <c r="F165" s="33">
        <f t="shared" si="28"/>
        <v>138</v>
      </c>
      <c r="G165" s="35">
        <f t="shared" si="33"/>
        <v>5.5578082191780815</v>
      </c>
      <c r="H165" s="36">
        <f t="shared" si="36"/>
        <v>0</v>
      </c>
      <c r="I165" s="33">
        <f t="shared" si="29"/>
        <v>0</v>
      </c>
      <c r="J165" s="33">
        <f t="shared" si="30"/>
        <v>0</v>
      </c>
      <c r="K165" s="35">
        <f t="shared" si="34"/>
        <v>20210.44547945205</v>
      </c>
      <c r="L165" s="1"/>
      <c r="M165" s="1"/>
    </row>
    <row r="166" spans="1:13" ht="12.75">
      <c r="A166" s="33">
        <v>158</v>
      </c>
      <c r="B166" s="33">
        <f t="shared" si="37"/>
        <v>0</v>
      </c>
      <c r="C166" s="33">
        <f t="shared" si="31"/>
        <v>138</v>
      </c>
      <c r="D166" s="33">
        <f t="shared" si="35"/>
        <v>6</v>
      </c>
      <c r="E166" s="33">
        <f t="shared" si="32"/>
        <v>6</v>
      </c>
      <c r="F166" s="33">
        <f t="shared" si="28"/>
        <v>132</v>
      </c>
      <c r="G166" s="35">
        <f t="shared" si="33"/>
        <v>5.3161643835616434</v>
      </c>
      <c r="H166" s="36">
        <f t="shared" si="36"/>
        <v>0</v>
      </c>
      <c r="I166" s="33">
        <f t="shared" si="29"/>
        <v>0</v>
      </c>
      <c r="J166" s="33">
        <f t="shared" si="30"/>
        <v>0</v>
      </c>
      <c r="K166" s="35">
        <f t="shared" si="34"/>
        <v>20745.129315068487</v>
      </c>
      <c r="L166" s="1"/>
      <c r="M166" s="1"/>
    </row>
    <row r="167" spans="1:13" ht="12.75">
      <c r="A167" s="33">
        <v>159</v>
      </c>
      <c r="B167" s="33">
        <f t="shared" si="37"/>
        <v>0</v>
      </c>
      <c r="C167" s="33">
        <f t="shared" si="31"/>
        <v>132</v>
      </c>
      <c r="D167" s="33">
        <f t="shared" si="35"/>
        <v>6</v>
      </c>
      <c r="E167" s="33">
        <f t="shared" si="32"/>
        <v>6</v>
      </c>
      <c r="F167" s="33">
        <f t="shared" si="28"/>
        <v>126</v>
      </c>
      <c r="G167" s="35">
        <f t="shared" si="33"/>
        <v>5.074520547945205</v>
      </c>
      <c r="H167" s="36">
        <f t="shared" si="36"/>
        <v>0</v>
      </c>
      <c r="I167" s="33">
        <f t="shared" si="29"/>
        <v>0</v>
      </c>
      <c r="J167" s="33">
        <f t="shared" si="30"/>
        <v>0</v>
      </c>
      <c r="K167" s="35">
        <f t="shared" si="34"/>
        <v>21280.05479452054</v>
      </c>
      <c r="L167" s="1"/>
      <c r="M167" s="1"/>
    </row>
    <row r="168" spans="1:13" ht="12.75">
      <c r="A168" s="33">
        <v>160</v>
      </c>
      <c r="B168" s="33">
        <f t="shared" si="37"/>
        <v>0</v>
      </c>
      <c r="C168" s="33">
        <f t="shared" si="31"/>
        <v>126</v>
      </c>
      <c r="D168" s="33">
        <f t="shared" si="35"/>
        <v>6</v>
      </c>
      <c r="E168" s="33">
        <f t="shared" si="32"/>
        <v>6</v>
      </c>
      <c r="F168" s="33">
        <f t="shared" si="28"/>
        <v>120</v>
      </c>
      <c r="G168" s="35">
        <f t="shared" si="33"/>
        <v>4.832876712328767</v>
      </c>
      <c r="H168" s="36">
        <f t="shared" si="36"/>
        <v>180</v>
      </c>
      <c r="I168" s="33">
        <f t="shared" si="29"/>
        <v>200</v>
      </c>
      <c r="J168" s="33">
        <f t="shared" si="30"/>
        <v>12600</v>
      </c>
      <c r="K168" s="35">
        <f t="shared" si="34"/>
        <v>9015.22191780821</v>
      </c>
      <c r="L168" s="1"/>
      <c r="M168" s="1"/>
    </row>
    <row r="169" spans="1:13" ht="12.75">
      <c r="A169" s="33">
        <v>161</v>
      </c>
      <c r="B169" s="33">
        <f t="shared" si="37"/>
        <v>0</v>
      </c>
      <c r="C169" s="33">
        <f aca="true" t="shared" si="38" ref="C169:C200">F168+B169</f>
        <v>120</v>
      </c>
      <c r="D169" s="33">
        <f t="shared" si="35"/>
        <v>6</v>
      </c>
      <c r="E169" s="33">
        <f aca="true" t="shared" si="39" ref="E169:E200">MIN(C169,D169)</f>
        <v>6</v>
      </c>
      <c r="F169" s="33">
        <f t="shared" si="28"/>
        <v>114</v>
      </c>
      <c r="G169" s="35">
        <f aca="true" t="shared" si="40" ref="G169:G200">$C$5*$F$2*F169</f>
        <v>4.591232876712328</v>
      </c>
      <c r="H169" s="36">
        <f t="shared" si="36"/>
        <v>0</v>
      </c>
      <c r="I169" s="33">
        <f t="shared" si="29"/>
        <v>0</v>
      </c>
      <c r="J169" s="33">
        <f t="shared" si="30"/>
        <v>0</v>
      </c>
      <c r="K169" s="35">
        <f aca="true" t="shared" si="41" ref="K169:K200">K168+(E169*$F$4-I169-G169-J169)</f>
        <v>9550.630684931499</v>
      </c>
      <c r="L169" s="1"/>
      <c r="M169" s="1"/>
    </row>
    <row r="170" spans="1:13" ht="12.75">
      <c r="A170" s="33">
        <v>162</v>
      </c>
      <c r="B170" s="33">
        <f t="shared" si="37"/>
        <v>0</v>
      </c>
      <c r="C170" s="33">
        <f t="shared" si="38"/>
        <v>114</v>
      </c>
      <c r="D170" s="33">
        <f t="shared" si="35"/>
        <v>6</v>
      </c>
      <c r="E170" s="33">
        <f t="shared" si="39"/>
        <v>6</v>
      </c>
      <c r="F170" s="33">
        <f t="shared" si="28"/>
        <v>108</v>
      </c>
      <c r="G170" s="35">
        <f t="shared" si="40"/>
        <v>4.34958904109589</v>
      </c>
      <c r="H170" s="36">
        <f t="shared" si="36"/>
        <v>0</v>
      </c>
      <c r="I170" s="33">
        <f t="shared" si="29"/>
        <v>0</v>
      </c>
      <c r="J170" s="33">
        <f t="shared" si="30"/>
        <v>0</v>
      </c>
      <c r="K170" s="35">
        <f t="shared" si="41"/>
        <v>10086.281095890403</v>
      </c>
      <c r="L170" s="1"/>
      <c r="M170" s="1"/>
    </row>
    <row r="171" spans="1:13" ht="12.75">
      <c r="A171" s="33">
        <v>163</v>
      </c>
      <c r="B171" s="33">
        <f t="shared" si="37"/>
        <v>0</v>
      </c>
      <c r="C171" s="33">
        <f t="shared" si="38"/>
        <v>108</v>
      </c>
      <c r="D171" s="33">
        <f t="shared" si="35"/>
        <v>6</v>
      </c>
      <c r="E171" s="33">
        <f t="shared" si="39"/>
        <v>6</v>
      </c>
      <c r="F171" s="33">
        <f t="shared" si="28"/>
        <v>102</v>
      </c>
      <c r="G171" s="35">
        <f t="shared" si="40"/>
        <v>4.107945205479452</v>
      </c>
      <c r="H171" s="36">
        <f t="shared" si="36"/>
        <v>0</v>
      </c>
      <c r="I171" s="33">
        <f t="shared" si="29"/>
        <v>0</v>
      </c>
      <c r="J171" s="33">
        <f t="shared" si="30"/>
        <v>0</v>
      </c>
      <c r="K171" s="35">
        <f t="shared" si="41"/>
        <v>10622.173150684923</v>
      </c>
      <c r="L171" s="1"/>
      <c r="M171" s="1"/>
    </row>
    <row r="172" spans="1:13" ht="12.75">
      <c r="A172" s="33">
        <v>164</v>
      </c>
      <c r="B172" s="33">
        <f t="shared" si="37"/>
        <v>0</v>
      </c>
      <c r="C172" s="33">
        <f t="shared" si="38"/>
        <v>102</v>
      </c>
      <c r="D172" s="33">
        <f t="shared" si="35"/>
        <v>6</v>
      </c>
      <c r="E172" s="33">
        <f t="shared" si="39"/>
        <v>6</v>
      </c>
      <c r="F172" s="33">
        <f t="shared" si="28"/>
        <v>96</v>
      </c>
      <c r="G172" s="35">
        <f t="shared" si="40"/>
        <v>3.8663013698630135</v>
      </c>
      <c r="H172" s="36">
        <f t="shared" si="36"/>
        <v>0</v>
      </c>
      <c r="I172" s="33">
        <f t="shared" si="29"/>
        <v>0</v>
      </c>
      <c r="J172" s="33">
        <f t="shared" si="30"/>
        <v>0</v>
      </c>
      <c r="K172" s="35">
        <f t="shared" si="41"/>
        <v>11158.30684931506</v>
      </c>
      <c r="L172" s="1"/>
      <c r="M172" s="1"/>
    </row>
    <row r="173" spans="1:13" ht="12.75">
      <c r="A173" s="33">
        <v>165</v>
      </c>
      <c r="B173" s="33">
        <f t="shared" si="37"/>
        <v>0</v>
      </c>
      <c r="C173" s="33">
        <f t="shared" si="38"/>
        <v>96</v>
      </c>
      <c r="D173" s="33">
        <f t="shared" si="35"/>
        <v>6</v>
      </c>
      <c r="E173" s="33">
        <f t="shared" si="39"/>
        <v>6</v>
      </c>
      <c r="F173" s="33">
        <f t="shared" si="28"/>
        <v>90</v>
      </c>
      <c r="G173" s="35">
        <f t="shared" si="40"/>
        <v>3.624657534246575</v>
      </c>
      <c r="H173" s="36">
        <f t="shared" si="36"/>
        <v>0</v>
      </c>
      <c r="I173" s="33">
        <f t="shared" si="29"/>
        <v>0</v>
      </c>
      <c r="J173" s="33">
        <f t="shared" si="30"/>
        <v>0</v>
      </c>
      <c r="K173" s="35">
        <f t="shared" si="41"/>
        <v>11694.682191780814</v>
      </c>
      <c r="L173" s="1"/>
      <c r="M173" s="1"/>
    </row>
    <row r="174" spans="1:13" ht="12.75">
      <c r="A174" s="33">
        <v>166</v>
      </c>
      <c r="B174" s="33">
        <f t="shared" si="37"/>
        <v>0</v>
      </c>
      <c r="C174" s="33">
        <f t="shared" si="38"/>
        <v>90</v>
      </c>
      <c r="D174" s="33">
        <f t="shared" si="35"/>
        <v>6</v>
      </c>
      <c r="E174" s="33">
        <f t="shared" si="39"/>
        <v>6</v>
      </c>
      <c r="F174" s="33">
        <f t="shared" si="28"/>
        <v>84</v>
      </c>
      <c r="G174" s="35">
        <f t="shared" si="40"/>
        <v>3.383013698630137</v>
      </c>
      <c r="H174" s="36">
        <f t="shared" si="36"/>
        <v>0</v>
      </c>
      <c r="I174" s="33">
        <f t="shared" si="29"/>
        <v>0</v>
      </c>
      <c r="J174" s="33">
        <f t="shared" si="30"/>
        <v>0</v>
      </c>
      <c r="K174" s="35">
        <f t="shared" si="41"/>
        <v>12231.299178082183</v>
      </c>
      <c r="L174" s="1"/>
      <c r="M174" s="1"/>
    </row>
    <row r="175" spans="1:13" ht="12.75">
      <c r="A175" s="33">
        <v>167</v>
      </c>
      <c r="B175" s="33">
        <f t="shared" si="37"/>
        <v>0</v>
      </c>
      <c r="C175" s="33">
        <f t="shared" si="38"/>
        <v>84</v>
      </c>
      <c r="D175" s="33">
        <f t="shared" si="35"/>
        <v>6</v>
      </c>
      <c r="E175" s="33">
        <f t="shared" si="39"/>
        <v>6</v>
      </c>
      <c r="F175" s="33">
        <f t="shared" si="28"/>
        <v>78</v>
      </c>
      <c r="G175" s="35">
        <f t="shared" si="40"/>
        <v>3.1413698630136984</v>
      </c>
      <c r="H175" s="36">
        <f t="shared" si="36"/>
        <v>0</v>
      </c>
      <c r="I175" s="33">
        <f t="shared" si="29"/>
        <v>0</v>
      </c>
      <c r="J175" s="33">
        <f t="shared" si="30"/>
        <v>0</v>
      </c>
      <c r="K175" s="35">
        <f t="shared" si="41"/>
        <v>12768.15780821917</v>
      </c>
      <c r="L175" s="1"/>
      <c r="M175" s="1"/>
    </row>
    <row r="176" spans="1:13" ht="12.75">
      <c r="A176" s="33">
        <v>168</v>
      </c>
      <c r="B176" s="33">
        <f t="shared" si="37"/>
        <v>0</v>
      </c>
      <c r="C176" s="33">
        <f t="shared" si="38"/>
        <v>78</v>
      </c>
      <c r="D176" s="33">
        <f t="shared" si="35"/>
        <v>6</v>
      </c>
      <c r="E176" s="33">
        <f t="shared" si="39"/>
        <v>6</v>
      </c>
      <c r="F176" s="33">
        <f t="shared" si="28"/>
        <v>72</v>
      </c>
      <c r="G176" s="35">
        <f t="shared" si="40"/>
        <v>2.8997260273972603</v>
      </c>
      <c r="H176" s="36">
        <f t="shared" si="36"/>
        <v>0</v>
      </c>
      <c r="I176" s="33">
        <f t="shared" si="29"/>
        <v>0</v>
      </c>
      <c r="J176" s="33">
        <f t="shared" si="30"/>
        <v>0</v>
      </c>
      <c r="K176" s="35">
        <f t="shared" si="41"/>
        <v>13305.258082191773</v>
      </c>
      <c r="L176" s="1"/>
      <c r="M176" s="1"/>
    </row>
    <row r="177" spans="1:13" ht="12.75">
      <c r="A177" s="33">
        <v>169</v>
      </c>
      <c r="B177" s="33">
        <f t="shared" si="37"/>
        <v>0</v>
      </c>
      <c r="C177" s="33">
        <f t="shared" si="38"/>
        <v>72</v>
      </c>
      <c r="D177" s="33">
        <f t="shared" si="35"/>
        <v>6</v>
      </c>
      <c r="E177" s="33">
        <f t="shared" si="39"/>
        <v>6</v>
      </c>
      <c r="F177" s="33">
        <f t="shared" si="28"/>
        <v>66</v>
      </c>
      <c r="G177" s="35">
        <f t="shared" si="40"/>
        <v>2.6580821917808217</v>
      </c>
      <c r="H177" s="36">
        <f t="shared" si="36"/>
        <v>0</v>
      </c>
      <c r="I177" s="33">
        <f t="shared" si="29"/>
        <v>0</v>
      </c>
      <c r="J177" s="33">
        <f t="shared" si="30"/>
        <v>0</v>
      </c>
      <c r="K177" s="35">
        <f t="shared" si="41"/>
        <v>13842.599999999991</v>
      </c>
      <c r="L177" s="1"/>
      <c r="M177" s="1"/>
    </row>
    <row r="178" spans="1:13" ht="12.75">
      <c r="A178" s="33">
        <v>170</v>
      </c>
      <c r="B178" s="33">
        <f t="shared" si="37"/>
        <v>0</v>
      </c>
      <c r="C178" s="33">
        <f t="shared" si="38"/>
        <v>66</v>
      </c>
      <c r="D178" s="33">
        <f t="shared" si="35"/>
        <v>6</v>
      </c>
      <c r="E178" s="33">
        <f t="shared" si="39"/>
        <v>6</v>
      </c>
      <c r="F178" s="33">
        <f t="shared" si="28"/>
        <v>60</v>
      </c>
      <c r="G178" s="35">
        <f t="shared" si="40"/>
        <v>2.4164383561643836</v>
      </c>
      <c r="H178" s="36">
        <f t="shared" si="36"/>
        <v>0</v>
      </c>
      <c r="I178" s="33">
        <f t="shared" si="29"/>
        <v>0</v>
      </c>
      <c r="J178" s="33">
        <f t="shared" si="30"/>
        <v>0</v>
      </c>
      <c r="K178" s="35">
        <f t="shared" si="41"/>
        <v>14380.183561643827</v>
      </c>
      <c r="L178" s="1"/>
      <c r="M178" s="1"/>
    </row>
    <row r="179" spans="1:13" ht="12.75">
      <c r="A179" s="33">
        <v>171</v>
      </c>
      <c r="B179" s="33">
        <f t="shared" si="37"/>
        <v>0</v>
      </c>
      <c r="C179" s="33">
        <f t="shared" si="38"/>
        <v>60</v>
      </c>
      <c r="D179" s="33">
        <f t="shared" si="35"/>
        <v>6</v>
      </c>
      <c r="E179" s="33">
        <f t="shared" si="39"/>
        <v>6</v>
      </c>
      <c r="F179" s="33">
        <f t="shared" si="28"/>
        <v>54</v>
      </c>
      <c r="G179" s="35">
        <f t="shared" si="40"/>
        <v>2.174794520547945</v>
      </c>
      <c r="H179" s="36">
        <f t="shared" si="36"/>
        <v>0</v>
      </c>
      <c r="I179" s="33">
        <f t="shared" si="29"/>
        <v>0</v>
      </c>
      <c r="J179" s="33">
        <f t="shared" si="30"/>
        <v>0</v>
      </c>
      <c r="K179" s="35">
        <f t="shared" si="41"/>
        <v>14918.00876712328</v>
      </c>
      <c r="L179" s="1"/>
      <c r="M179" s="1"/>
    </row>
    <row r="180" spans="1:13" ht="12.75">
      <c r="A180" s="33">
        <v>172</v>
      </c>
      <c r="B180" s="33">
        <f t="shared" si="37"/>
        <v>0</v>
      </c>
      <c r="C180" s="33">
        <f t="shared" si="38"/>
        <v>54</v>
      </c>
      <c r="D180" s="33">
        <f t="shared" si="35"/>
        <v>6</v>
      </c>
      <c r="E180" s="33">
        <f t="shared" si="39"/>
        <v>6</v>
      </c>
      <c r="F180" s="33">
        <f t="shared" si="28"/>
        <v>48</v>
      </c>
      <c r="G180" s="35">
        <f t="shared" si="40"/>
        <v>1.9331506849315068</v>
      </c>
      <c r="H180" s="36">
        <f t="shared" si="36"/>
        <v>0</v>
      </c>
      <c r="I180" s="33">
        <f t="shared" si="29"/>
        <v>0</v>
      </c>
      <c r="J180" s="33">
        <f t="shared" si="30"/>
        <v>0</v>
      </c>
      <c r="K180" s="35">
        <f t="shared" si="41"/>
        <v>15456.075616438347</v>
      </c>
      <c r="L180" s="1"/>
      <c r="M180" s="1"/>
    </row>
    <row r="181" spans="1:13" ht="12.75">
      <c r="A181" s="33">
        <v>173</v>
      </c>
      <c r="B181" s="33">
        <f t="shared" si="37"/>
        <v>0</v>
      </c>
      <c r="C181" s="33">
        <f t="shared" si="38"/>
        <v>48</v>
      </c>
      <c r="D181" s="33">
        <f t="shared" si="35"/>
        <v>6</v>
      </c>
      <c r="E181" s="33">
        <f t="shared" si="39"/>
        <v>6</v>
      </c>
      <c r="F181" s="33">
        <f t="shared" si="28"/>
        <v>42</v>
      </c>
      <c r="G181" s="35">
        <f t="shared" si="40"/>
        <v>1.6915068493150685</v>
      </c>
      <c r="H181" s="36">
        <f t="shared" si="36"/>
        <v>0</v>
      </c>
      <c r="I181" s="33">
        <f t="shared" si="29"/>
        <v>0</v>
      </c>
      <c r="J181" s="33">
        <f t="shared" si="30"/>
        <v>0</v>
      </c>
      <c r="K181" s="35">
        <f t="shared" si="41"/>
        <v>15994.384109589033</v>
      </c>
      <c r="L181" s="1"/>
      <c r="M181" s="1"/>
    </row>
    <row r="182" spans="1:13" ht="12.75">
      <c r="A182" s="33">
        <v>174</v>
      </c>
      <c r="B182" s="33">
        <f t="shared" si="37"/>
        <v>0</v>
      </c>
      <c r="C182" s="33">
        <f t="shared" si="38"/>
        <v>42</v>
      </c>
      <c r="D182" s="33">
        <f t="shared" si="35"/>
        <v>6</v>
      </c>
      <c r="E182" s="33">
        <f t="shared" si="39"/>
        <v>6</v>
      </c>
      <c r="F182" s="33">
        <f t="shared" si="28"/>
        <v>36</v>
      </c>
      <c r="G182" s="35">
        <f t="shared" si="40"/>
        <v>1.4498630136986301</v>
      </c>
      <c r="H182" s="36">
        <f t="shared" si="36"/>
        <v>0</v>
      </c>
      <c r="I182" s="33">
        <f t="shared" si="29"/>
        <v>0</v>
      </c>
      <c r="J182" s="33">
        <f t="shared" si="30"/>
        <v>0</v>
      </c>
      <c r="K182" s="35">
        <f t="shared" si="41"/>
        <v>16532.934246575336</v>
      </c>
      <c r="L182" s="1"/>
      <c r="M182" s="1"/>
    </row>
    <row r="183" spans="1:13" ht="12.75">
      <c r="A183" s="33">
        <v>175</v>
      </c>
      <c r="B183" s="33">
        <f t="shared" si="37"/>
        <v>0</v>
      </c>
      <c r="C183" s="33">
        <f t="shared" si="38"/>
        <v>36</v>
      </c>
      <c r="D183" s="33">
        <f t="shared" si="35"/>
        <v>6</v>
      </c>
      <c r="E183" s="33">
        <f t="shared" si="39"/>
        <v>6</v>
      </c>
      <c r="F183" s="33">
        <f t="shared" si="28"/>
        <v>30</v>
      </c>
      <c r="G183" s="35">
        <f t="shared" si="40"/>
        <v>1.2082191780821918</v>
      </c>
      <c r="H183" s="36">
        <f t="shared" si="36"/>
        <v>0</v>
      </c>
      <c r="I183" s="33">
        <f t="shared" si="29"/>
        <v>0</v>
      </c>
      <c r="J183" s="33">
        <f t="shared" si="30"/>
        <v>0</v>
      </c>
      <c r="K183" s="35">
        <f t="shared" si="41"/>
        <v>17071.726027397253</v>
      </c>
      <c r="L183" s="1"/>
      <c r="M183" s="1"/>
    </row>
    <row r="184" spans="1:13" ht="12.75">
      <c r="A184" s="33">
        <v>176</v>
      </c>
      <c r="B184" s="33">
        <f t="shared" si="37"/>
        <v>0</v>
      </c>
      <c r="C184" s="33">
        <f t="shared" si="38"/>
        <v>30</v>
      </c>
      <c r="D184" s="33">
        <f t="shared" si="35"/>
        <v>6</v>
      </c>
      <c r="E184" s="33">
        <f t="shared" si="39"/>
        <v>6</v>
      </c>
      <c r="F184" s="33">
        <f t="shared" si="28"/>
        <v>24</v>
      </c>
      <c r="G184" s="35">
        <f t="shared" si="40"/>
        <v>0.9665753424657534</v>
      </c>
      <c r="H184" s="36">
        <f t="shared" si="36"/>
        <v>0</v>
      </c>
      <c r="I184" s="33">
        <f t="shared" si="29"/>
        <v>0</v>
      </c>
      <c r="J184" s="33">
        <f t="shared" si="30"/>
        <v>0</v>
      </c>
      <c r="K184" s="35">
        <f t="shared" si="41"/>
        <v>17610.759452054786</v>
      </c>
      <c r="L184" s="1"/>
      <c r="M184" s="1"/>
    </row>
    <row r="185" spans="1:13" ht="12.75">
      <c r="A185" s="33">
        <v>177</v>
      </c>
      <c r="B185" s="33">
        <f t="shared" si="37"/>
        <v>0</v>
      </c>
      <c r="C185" s="33">
        <f t="shared" si="38"/>
        <v>24</v>
      </c>
      <c r="D185" s="33">
        <f t="shared" si="35"/>
        <v>6</v>
      </c>
      <c r="E185" s="33">
        <f t="shared" si="39"/>
        <v>6</v>
      </c>
      <c r="F185" s="33">
        <f t="shared" si="28"/>
        <v>18</v>
      </c>
      <c r="G185" s="35">
        <f t="shared" si="40"/>
        <v>0.7249315068493151</v>
      </c>
      <c r="H185" s="36">
        <f t="shared" si="36"/>
        <v>0</v>
      </c>
      <c r="I185" s="33">
        <f t="shared" si="29"/>
        <v>0</v>
      </c>
      <c r="J185" s="33">
        <f t="shared" si="30"/>
        <v>0</v>
      </c>
      <c r="K185" s="35">
        <f t="shared" si="41"/>
        <v>18150.03452054794</v>
      </c>
      <c r="L185" s="1"/>
      <c r="M185" s="1"/>
    </row>
    <row r="186" spans="1:13" ht="12.75">
      <c r="A186" s="33">
        <v>178</v>
      </c>
      <c r="B186" s="33">
        <f t="shared" si="37"/>
        <v>0</v>
      </c>
      <c r="C186" s="33">
        <f t="shared" si="38"/>
        <v>18</v>
      </c>
      <c r="D186" s="33">
        <f t="shared" si="35"/>
        <v>6</v>
      </c>
      <c r="E186" s="33">
        <f t="shared" si="39"/>
        <v>6</v>
      </c>
      <c r="F186" s="33">
        <f t="shared" si="28"/>
        <v>12</v>
      </c>
      <c r="G186" s="35">
        <f t="shared" si="40"/>
        <v>0.4832876712328767</v>
      </c>
      <c r="H186" s="36">
        <f t="shared" si="36"/>
        <v>0</v>
      </c>
      <c r="I186" s="33">
        <f t="shared" si="29"/>
        <v>0</v>
      </c>
      <c r="J186" s="33">
        <f t="shared" si="30"/>
        <v>0</v>
      </c>
      <c r="K186" s="35">
        <f t="shared" si="41"/>
        <v>18689.551232876707</v>
      </c>
      <c r="L186" s="1"/>
      <c r="M186" s="1"/>
    </row>
    <row r="187" spans="1:13" ht="12.75">
      <c r="A187" s="33">
        <v>179</v>
      </c>
      <c r="B187" s="33">
        <f t="shared" si="37"/>
        <v>0</v>
      </c>
      <c r="C187" s="33">
        <f t="shared" si="38"/>
        <v>12</v>
      </c>
      <c r="D187" s="33">
        <f t="shared" si="35"/>
        <v>6</v>
      </c>
      <c r="E187" s="33">
        <f t="shared" si="39"/>
        <v>6</v>
      </c>
      <c r="F187" s="33">
        <f t="shared" si="28"/>
        <v>6</v>
      </c>
      <c r="G187" s="35">
        <f t="shared" si="40"/>
        <v>0.24164383561643835</v>
      </c>
      <c r="H187" s="36">
        <f t="shared" si="36"/>
        <v>0</v>
      </c>
      <c r="I187" s="33">
        <f t="shared" si="29"/>
        <v>0</v>
      </c>
      <c r="J187" s="33">
        <f t="shared" si="30"/>
        <v>0</v>
      </c>
      <c r="K187" s="35">
        <f t="shared" si="41"/>
        <v>19229.30958904109</v>
      </c>
      <c r="L187" s="1"/>
      <c r="M187" s="1"/>
    </row>
    <row r="188" spans="1:13" ht="12.75">
      <c r="A188" s="33">
        <v>180</v>
      </c>
      <c r="B188" s="33">
        <f t="shared" si="37"/>
        <v>0</v>
      </c>
      <c r="C188" s="33">
        <f t="shared" si="38"/>
        <v>6</v>
      </c>
      <c r="D188" s="33">
        <f t="shared" si="35"/>
        <v>6</v>
      </c>
      <c r="E188" s="33">
        <f t="shared" si="39"/>
        <v>6</v>
      </c>
      <c r="F188" s="33">
        <f t="shared" si="28"/>
        <v>0</v>
      </c>
      <c r="G188" s="35">
        <f t="shared" si="40"/>
        <v>0</v>
      </c>
      <c r="H188" s="36"/>
      <c r="I188" s="33">
        <f t="shared" si="29"/>
        <v>0</v>
      </c>
      <c r="J188" s="33">
        <f t="shared" si="30"/>
        <v>0</v>
      </c>
      <c r="K188" s="35">
        <f t="shared" si="41"/>
        <v>19769.30958904109</v>
      </c>
      <c r="L188" s="1"/>
      <c r="M188" s="1"/>
    </row>
    <row r="189" spans="1:13" ht="12.75">
      <c r="A189" s="33">
        <v>181</v>
      </c>
      <c r="B189" s="33">
        <f t="shared" si="37"/>
        <v>180</v>
      </c>
      <c r="C189" s="33">
        <f t="shared" si="38"/>
        <v>180</v>
      </c>
      <c r="D189" s="33">
        <f t="shared" si="35"/>
        <v>6</v>
      </c>
      <c r="E189" s="33">
        <f t="shared" si="39"/>
        <v>6</v>
      </c>
      <c r="F189" s="33">
        <f t="shared" si="28"/>
        <v>174</v>
      </c>
      <c r="G189" s="35">
        <f t="shared" si="40"/>
        <v>7.007671232876712</v>
      </c>
      <c r="H189" s="36"/>
      <c r="I189" s="33">
        <f t="shared" si="29"/>
        <v>0</v>
      </c>
      <c r="J189" s="33">
        <f t="shared" si="30"/>
        <v>0</v>
      </c>
      <c r="K189" s="35">
        <f t="shared" si="41"/>
        <v>20302.301917808214</v>
      </c>
      <c r="L189" s="1"/>
      <c r="M189" s="1"/>
    </row>
    <row r="190" spans="1:13" ht="12.75">
      <c r="A190" s="33">
        <v>182</v>
      </c>
      <c r="B190" s="33">
        <f t="shared" si="37"/>
        <v>0</v>
      </c>
      <c r="C190" s="33">
        <f t="shared" si="38"/>
        <v>174</v>
      </c>
      <c r="D190" s="33">
        <f t="shared" si="35"/>
        <v>6</v>
      </c>
      <c r="E190" s="33">
        <f t="shared" si="39"/>
        <v>6</v>
      </c>
      <c r="F190" s="33">
        <f t="shared" si="28"/>
        <v>168</v>
      </c>
      <c r="G190" s="35">
        <f t="shared" si="40"/>
        <v>6.766027397260274</v>
      </c>
      <c r="H190" s="36"/>
      <c r="I190" s="33">
        <f t="shared" si="29"/>
        <v>0</v>
      </c>
      <c r="J190" s="33">
        <f t="shared" si="30"/>
        <v>0</v>
      </c>
      <c r="K190" s="35">
        <f t="shared" si="41"/>
        <v>20835.535890410953</v>
      </c>
      <c r="L190" s="1"/>
      <c r="M190" s="1"/>
    </row>
    <row r="191" spans="1:13" ht="12.75">
      <c r="A191" s="33">
        <v>183</v>
      </c>
      <c r="B191" s="33">
        <f t="shared" si="37"/>
        <v>0</v>
      </c>
      <c r="C191" s="33">
        <f t="shared" si="38"/>
        <v>168</v>
      </c>
      <c r="D191" s="33">
        <f t="shared" si="35"/>
        <v>6</v>
      </c>
      <c r="E191" s="33">
        <f t="shared" si="39"/>
        <v>6</v>
      </c>
      <c r="F191" s="33">
        <f t="shared" si="28"/>
        <v>162</v>
      </c>
      <c r="G191" s="35">
        <f t="shared" si="40"/>
        <v>6.524383561643836</v>
      </c>
      <c r="H191" s="36"/>
      <c r="I191" s="33">
        <f t="shared" si="29"/>
        <v>0</v>
      </c>
      <c r="J191" s="33">
        <f t="shared" si="30"/>
        <v>0</v>
      </c>
      <c r="K191" s="35">
        <f t="shared" si="41"/>
        <v>21369.01150684931</v>
      </c>
      <c r="L191" s="1"/>
      <c r="M191" s="1"/>
    </row>
    <row r="192" spans="1:13" ht="12.75">
      <c r="A192" s="33">
        <v>184</v>
      </c>
      <c r="B192" s="33">
        <f t="shared" si="37"/>
        <v>0</v>
      </c>
      <c r="C192" s="33">
        <f t="shared" si="38"/>
        <v>162</v>
      </c>
      <c r="D192" s="33">
        <f t="shared" si="35"/>
        <v>6</v>
      </c>
      <c r="E192" s="33">
        <f t="shared" si="39"/>
        <v>6</v>
      </c>
      <c r="F192" s="33">
        <f t="shared" si="28"/>
        <v>156</v>
      </c>
      <c r="G192" s="35">
        <f t="shared" si="40"/>
        <v>6.282739726027397</v>
      </c>
      <c r="H192" s="36"/>
      <c r="I192" s="33">
        <f t="shared" si="29"/>
        <v>0</v>
      </c>
      <c r="J192" s="33">
        <f t="shared" si="30"/>
        <v>0</v>
      </c>
      <c r="K192" s="35">
        <f t="shared" si="41"/>
        <v>21902.728767123284</v>
      </c>
      <c r="L192" s="1"/>
      <c r="M192" s="1"/>
    </row>
    <row r="193" spans="1:13" ht="12.75">
      <c r="A193" s="33">
        <v>185</v>
      </c>
      <c r="B193" s="33">
        <f t="shared" si="37"/>
        <v>0</v>
      </c>
      <c r="C193" s="33">
        <f t="shared" si="38"/>
        <v>156</v>
      </c>
      <c r="D193" s="33">
        <f t="shared" si="35"/>
        <v>6</v>
      </c>
      <c r="E193" s="33">
        <f t="shared" si="39"/>
        <v>6</v>
      </c>
      <c r="F193" s="33">
        <f t="shared" si="28"/>
        <v>150</v>
      </c>
      <c r="G193" s="35">
        <f t="shared" si="40"/>
        <v>6.041095890410959</v>
      </c>
      <c r="H193" s="36"/>
      <c r="I193" s="33">
        <f t="shared" si="29"/>
        <v>0</v>
      </c>
      <c r="J193" s="33">
        <f t="shared" si="30"/>
        <v>0</v>
      </c>
      <c r="K193" s="35">
        <f t="shared" si="41"/>
        <v>22436.687671232874</v>
      </c>
      <c r="L193" s="1"/>
      <c r="M193" s="1"/>
    </row>
    <row r="194" spans="1:13" ht="12.75">
      <c r="A194" s="33">
        <v>186</v>
      </c>
      <c r="B194" s="33">
        <f t="shared" si="37"/>
        <v>0</v>
      </c>
      <c r="C194" s="33">
        <f t="shared" si="38"/>
        <v>150</v>
      </c>
      <c r="D194" s="33">
        <f t="shared" si="35"/>
        <v>6</v>
      </c>
      <c r="E194" s="33">
        <f t="shared" si="39"/>
        <v>6</v>
      </c>
      <c r="F194" s="33">
        <f t="shared" si="28"/>
        <v>144</v>
      </c>
      <c r="G194" s="35">
        <f t="shared" si="40"/>
        <v>5.7994520547945205</v>
      </c>
      <c r="H194" s="36"/>
      <c r="I194" s="33">
        <f t="shared" si="29"/>
        <v>0</v>
      </c>
      <c r="J194" s="33">
        <f t="shared" si="30"/>
        <v>0</v>
      </c>
      <c r="K194" s="35">
        <f t="shared" si="41"/>
        <v>22970.88821917808</v>
      </c>
      <c r="L194" s="1"/>
      <c r="M194" s="1"/>
    </row>
    <row r="195" spans="1:13" ht="12.75">
      <c r="A195" s="33">
        <v>187</v>
      </c>
      <c r="B195" s="33">
        <f t="shared" si="37"/>
        <v>0</v>
      </c>
      <c r="C195" s="33">
        <f t="shared" si="38"/>
        <v>144</v>
      </c>
      <c r="D195" s="33">
        <f t="shared" si="35"/>
        <v>6</v>
      </c>
      <c r="E195" s="33">
        <f t="shared" si="39"/>
        <v>6</v>
      </c>
      <c r="F195" s="33">
        <f t="shared" si="28"/>
        <v>138</v>
      </c>
      <c r="G195" s="35">
        <f t="shared" si="40"/>
        <v>5.5578082191780815</v>
      </c>
      <c r="H195" s="36"/>
      <c r="I195" s="33">
        <f t="shared" si="29"/>
        <v>0</v>
      </c>
      <c r="J195" s="33">
        <f t="shared" si="30"/>
        <v>0</v>
      </c>
      <c r="K195" s="35">
        <f t="shared" si="41"/>
        <v>23505.3304109589</v>
      </c>
      <c r="L195" s="1"/>
      <c r="M195" s="1"/>
    </row>
    <row r="196" spans="1:13" ht="12.75">
      <c r="A196" s="33">
        <v>188</v>
      </c>
      <c r="B196" s="33">
        <f t="shared" si="37"/>
        <v>0</v>
      </c>
      <c r="C196" s="33">
        <f t="shared" si="38"/>
        <v>138</v>
      </c>
      <c r="D196" s="33">
        <f t="shared" si="35"/>
        <v>6</v>
      </c>
      <c r="E196" s="33">
        <f t="shared" si="39"/>
        <v>6</v>
      </c>
      <c r="F196" s="33">
        <f t="shared" si="28"/>
        <v>132</v>
      </c>
      <c r="G196" s="35">
        <f t="shared" si="40"/>
        <v>5.3161643835616434</v>
      </c>
      <c r="H196" s="36"/>
      <c r="I196" s="33">
        <f t="shared" si="29"/>
        <v>0</v>
      </c>
      <c r="J196" s="33">
        <f t="shared" si="30"/>
        <v>0</v>
      </c>
      <c r="K196" s="35">
        <f t="shared" si="41"/>
        <v>24040.014246575338</v>
      </c>
      <c r="L196" s="1"/>
      <c r="M196" s="1"/>
    </row>
    <row r="197" spans="1:13" ht="12.75">
      <c r="A197" s="33">
        <v>189</v>
      </c>
      <c r="B197" s="33">
        <f t="shared" si="37"/>
        <v>0</v>
      </c>
      <c r="C197" s="33">
        <f t="shared" si="38"/>
        <v>132</v>
      </c>
      <c r="D197" s="33">
        <f t="shared" si="35"/>
        <v>6</v>
      </c>
      <c r="E197" s="33">
        <f t="shared" si="39"/>
        <v>6</v>
      </c>
      <c r="F197" s="33">
        <f t="shared" si="28"/>
        <v>126</v>
      </c>
      <c r="G197" s="35">
        <f t="shared" si="40"/>
        <v>5.074520547945205</v>
      </c>
      <c r="H197" s="36"/>
      <c r="I197" s="33">
        <f t="shared" si="29"/>
        <v>0</v>
      </c>
      <c r="J197" s="33">
        <f t="shared" si="30"/>
        <v>0</v>
      </c>
      <c r="K197" s="35">
        <f t="shared" si="41"/>
        <v>24574.93972602739</v>
      </c>
      <c r="L197" s="1"/>
      <c r="M197" s="1"/>
    </row>
    <row r="198" spans="1:13" ht="12.75">
      <c r="A198" s="33">
        <v>190</v>
      </c>
      <c r="B198" s="33">
        <f t="shared" si="37"/>
        <v>0</v>
      </c>
      <c r="C198" s="33">
        <f t="shared" si="38"/>
        <v>126</v>
      </c>
      <c r="D198" s="33">
        <f t="shared" si="35"/>
        <v>6</v>
      </c>
      <c r="E198" s="33">
        <f t="shared" si="39"/>
        <v>6</v>
      </c>
      <c r="F198" s="33">
        <f t="shared" si="28"/>
        <v>120</v>
      </c>
      <c r="G198" s="35">
        <f t="shared" si="40"/>
        <v>4.832876712328767</v>
      </c>
      <c r="H198" s="36"/>
      <c r="I198" s="33">
        <f t="shared" si="29"/>
        <v>0</v>
      </c>
      <c r="J198" s="33">
        <f t="shared" si="30"/>
        <v>0</v>
      </c>
      <c r="K198" s="35">
        <f t="shared" si="41"/>
        <v>25110.106849315063</v>
      </c>
      <c r="L198" s="1"/>
      <c r="M198" s="1"/>
    </row>
    <row r="199" spans="1:13" ht="12.75">
      <c r="A199" s="33">
        <v>191</v>
      </c>
      <c r="B199" s="33">
        <f t="shared" si="37"/>
        <v>0</v>
      </c>
      <c r="C199" s="33">
        <f t="shared" si="38"/>
        <v>120</v>
      </c>
      <c r="D199" s="33">
        <f t="shared" si="35"/>
        <v>6</v>
      </c>
      <c r="E199" s="33">
        <f t="shared" si="39"/>
        <v>6</v>
      </c>
      <c r="F199" s="33">
        <f t="shared" si="28"/>
        <v>114</v>
      </c>
      <c r="G199" s="35">
        <f t="shared" si="40"/>
        <v>4.591232876712328</v>
      </c>
      <c r="H199" s="36"/>
      <c r="I199" s="33">
        <f t="shared" si="29"/>
        <v>0</v>
      </c>
      <c r="J199" s="33">
        <f t="shared" si="30"/>
        <v>0</v>
      </c>
      <c r="K199" s="35">
        <f t="shared" si="41"/>
        <v>25645.51561643835</v>
      </c>
      <c r="L199" s="1"/>
      <c r="M199" s="1"/>
    </row>
    <row r="200" spans="1:13" ht="12.75">
      <c r="A200" s="33">
        <v>192</v>
      </c>
      <c r="B200" s="33">
        <f t="shared" si="37"/>
        <v>0</v>
      </c>
      <c r="C200" s="33">
        <f t="shared" si="38"/>
        <v>114</v>
      </c>
      <c r="D200" s="33">
        <f t="shared" si="35"/>
        <v>6</v>
      </c>
      <c r="E200" s="33">
        <f t="shared" si="39"/>
        <v>6</v>
      </c>
      <c r="F200" s="33">
        <f aca="true" t="shared" si="42" ref="F200:F208">MAX(0,(C200-E200))</f>
        <v>108</v>
      </c>
      <c r="G200" s="35">
        <f t="shared" si="40"/>
        <v>4.34958904109589</v>
      </c>
      <c r="H200" s="36"/>
      <c r="I200" s="33">
        <f aca="true" t="shared" si="43" ref="I200:I208">IF(H200&gt;0,$F$3,0)</f>
        <v>0</v>
      </c>
      <c r="J200" s="33">
        <f aca="true" t="shared" si="44" ref="J200:J208">H200*$F$2</f>
        <v>0</v>
      </c>
      <c r="K200" s="35">
        <f t="shared" si="41"/>
        <v>26181.166027397256</v>
      </c>
      <c r="L200" s="1"/>
      <c r="M200" s="1"/>
    </row>
    <row r="201" spans="1:13" ht="12.75">
      <c r="A201" s="33">
        <v>193</v>
      </c>
      <c r="B201" s="33">
        <f t="shared" si="37"/>
        <v>0</v>
      </c>
      <c r="C201" s="33">
        <f aca="true" t="shared" si="45" ref="C201:C208">F200+B201</f>
        <v>108</v>
      </c>
      <c r="D201" s="33">
        <f t="shared" si="35"/>
        <v>6</v>
      </c>
      <c r="E201" s="33">
        <f aca="true" t="shared" si="46" ref="E201:E208">MIN(C201,D201)</f>
        <v>6</v>
      </c>
      <c r="F201" s="33">
        <f t="shared" si="42"/>
        <v>102</v>
      </c>
      <c r="G201" s="35">
        <f aca="true" t="shared" si="47" ref="G201:G208">$C$5*$F$2*F201</f>
        <v>4.107945205479452</v>
      </c>
      <c r="H201" s="36"/>
      <c r="I201" s="33">
        <f t="shared" si="43"/>
        <v>0</v>
      </c>
      <c r="J201" s="33">
        <f t="shared" si="44"/>
        <v>0</v>
      </c>
      <c r="K201" s="35">
        <f aca="true" t="shared" si="48" ref="K201:K208">K200+(E201*$F$4-I201-G201-J201)</f>
        <v>26717.058082191776</v>
      </c>
      <c r="L201" s="1"/>
      <c r="M201" s="1"/>
    </row>
    <row r="202" spans="1:13" ht="12.75">
      <c r="A202" s="33">
        <v>194</v>
      </c>
      <c r="B202" s="33">
        <f t="shared" si="37"/>
        <v>0</v>
      </c>
      <c r="C202" s="33">
        <f t="shared" si="45"/>
        <v>102</v>
      </c>
      <c r="D202" s="33">
        <f aca="true" t="shared" si="49" ref="D202:D208">$F$5</f>
        <v>6</v>
      </c>
      <c r="E202" s="33">
        <f t="shared" si="46"/>
        <v>6</v>
      </c>
      <c r="F202" s="33">
        <f t="shared" si="42"/>
        <v>96</v>
      </c>
      <c r="G202" s="35">
        <f t="shared" si="47"/>
        <v>3.8663013698630135</v>
      </c>
      <c r="H202" s="36"/>
      <c r="I202" s="33">
        <f t="shared" si="43"/>
        <v>0</v>
      </c>
      <c r="J202" s="33">
        <f t="shared" si="44"/>
        <v>0</v>
      </c>
      <c r="K202" s="35">
        <f t="shared" si="48"/>
        <v>27253.19178082191</v>
      </c>
      <c r="L202" s="1"/>
      <c r="M202" s="1"/>
    </row>
    <row r="203" spans="1:13" ht="12.75">
      <c r="A203" s="33">
        <v>195</v>
      </c>
      <c r="B203" s="33">
        <f t="shared" si="37"/>
        <v>0</v>
      </c>
      <c r="C203" s="33">
        <f t="shared" si="45"/>
        <v>96</v>
      </c>
      <c r="D203" s="33">
        <f t="shared" si="49"/>
        <v>6</v>
      </c>
      <c r="E203" s="33">
        <f t="shared" si="46"/>
        <v>6</v>
      </c>
      <c r="F203" s="33">
        <f t="shared" si="42"/>
        <v>90</v>
      </c>
      <c r="G203" s="35">
        <f t="shared" si="47"/>
        <v>3.624657534246575</v>
      </c>
      <c r="H203" s="36"/>
      <c r="I203" s="33">
        <f t="shared" si="43"/>
        <v>0</v>
      </c>
      <c r="J203" s="33">
        <f t="shared" si="44"/>
        <v>0</v>
      </c>
      <c r="K203" s="35">
        <f t="shared" si="48"/>
        <v>27789.567123287663</v>
      </c>
      <c r="L203" s="1"/>
      <c r="M203" s="1"/>
    </row>
    <row r="204" spans="1:13" ht="12.75">
      <c r="A204" s="33">
        <v>196</v>
      </c>
      <c r="B204" s="33">
        <f t="shared" si="37"/>
        <v>0</v>
      </c>
      <c r="C204" s="33">
        <f t="shared" si="45"/>
        <v>90</v>
      </c>
      <c r="D204" s="33">
        <f t="shared" si="49"/>
        <v>6</v>
      </c>
      <c r="E204" s="33">
        <f t="shared" si="46"/>
        <v>6</v>
      </c>
      <c r="F204" s="33">
        <f t="shared" si="42"/>
        <v>84</v>
      </c>
      <c r="G204" s="35">
        <f t="shared" si="47"/>
        <v>3.383013698630137</v>
      </c>
      <c r="H204" s="36"/>
      <c r="I204" s="33">
        <f t="shared" si="43"/>
        <v>0</v>
      </c>
      <c r="J204" s="33">
        <f t="shared" si="44"/>
        <v>0</v>
      </c>
      <c r="K204" s="35">
        <f t="shared" si="48"/>
        <v>28326.184109589034</v>
      </c>
      <c r="L204" s="1"/>
      <c r="M204" s="1"/>
    </row>
    <row r="205" spans="1:13" ht="12.75">
      <c r="A205" s="33">
        <v>197</v>
      </c>
      <c r="B205" s="33">
        <f t="shared" si="37"/>
        <v>0</v>
      </c>
      <c r="C205" s="33">
        <f t="shared" si="45"/>
        <v>84</v>
      </c>
      <c r="D205" s="33">
        <f t="shared" si="49"/>
        <v>6</v>
      </c>
      <c r="E205" s="33">
        <f t="shared" si="46"/>
        <v>6</v>
      </c>
      <c r="F205" s="33">
        <f t="shared" si="42"/>
        <v>78</v>
      </c>
      <c r="G205" s="35">
        <f t="shared" si="47"/>
        <v>3.1413698630136984</v>
      </c>
      <c r="H205" s="36"/>
      <c r="I205" s="33">
        <f t="shared" si="43"/>
        <v>0</v>
      </c>
      <c r="J205" s="33">
        <f t="shared" si="44"/>
        <v>0</v>
      </c>
      <c r="K205" s="35">
        <f t="shared" si="48"/>
        <v>28863.04273972602</v>
      </c>
      <c r="L205" s="1"/>
      <c r="M205" s="1"/>
    </row>
    <row r="206" spans="1:13" ht="12.75">
      <c r="A206" s="33">
        <v>198</v>
      </c>
      <c r="B206" s="33">
        <f t="shared" si="37"/>
        <v>0</v>
      </c>
      <c r="C206" s="33">
        <f t="shared" si="45"/>
        <v>78</v>
      </c>
      <c r="D206" s="33">
        <f t="shared" si="49"/>
        <v>6</v>
      </c>
      <c r="E206" s="33">
        <f t="shared" si="46"/>
        <v>6</v>
      </c>
      <c r="F206" s="33">
        <f t="shared" si="42"/>
        <v>72</v>
      </c>
      <c r="G206" s="35">
        <f t="shared" si="47"/>
        <v>2.8997260273972603</v>
      </c>
      <c r="H206" s="36"/>
      <c r="I206" s="33">
        <f t="shared" si="43"/>
        <v>0</v>
      </c>
      <c r="J206" s="33">
        <f t="shared" si="44"/>
        <v>0</v>
      </c>
      <c r="K206" s="35">
        <f t="shared" si="48"/>
        <v>29400.143013698624</v>
      </c>
      <c r="L206" s="1"/>
      <c r="M206" s="1"/>
    </row>
    <row r="207" spans="1:13" ht="12.75">
      <c r="A207" s="33">
        <v>199</v>
      </c>
      <c r="B207" s="33">
        <f t="shared" si="37"/>
        <v>0</v>
      </c>
      <c r="C207" s="33">
        <f t="shared" si="45"/>
        <v>72</v>
      </c>
      <c r="D207" s="33">
        <f t="shared" si="49"/>
        <v>6</v>
      </c>
      <c r="E207" s="33">
        <f t="shared" si="46"/>
        <v>6</v>
      </c>
      <c r="F207" s="33">
        <f t="shared" si="42"/>
        <v>66</v>
      </c>
      <c r="G207" s="35">
        <f t="shared" si="47"/>
        <v>2.6580821917808217</v>
      </c>
      <c r="H207" s="36"/>
      <c r="I207" s="33">
        <f t="shared" si="43"/>
        <v>0</v>
      </c>
      <c r="J207" s="33">
        <f t="shared" si="44"/>
        <v>0</v>
      </c>
      <c r="K207" s="35">
        <f t="shared" si="48"/>
        <v>29937.484931506842</v>
      </c>
      <c r="L207" s="1"/>
      <c r="M207" s="1"/>
    </row>
    <row r="208" spans="1:13" ht="12.75">
      <c r="A208" s="33">
        <v>200</v>
      </c>
      <c r="B208" s="33">
        <f t="shared" si="37"/>
        <v>0</v>
      </c>
      <c r="C208" s="33">
        <f t="shared" si="45"/>
        <v>66</v>
      </c>
      <c r="D208" s="33">
        <f t="shared" si="49"/>
        <v>6</v>
      </c>
      <c r="E208" s="33">
        <f t="shared" si="46"/>
        <v>6</v>
      </c>
      <c r="F208" s="33">
        <f t="shared" si="42"/>
        <v>60</v>
      </c>
      <c r="G208" s="35">
        <f t="shared" si="47"/>
        <v>2.4164383561643836</v>
      </c>
      <c r="H208" s="36"/>
      <c r="I208" s="33">
        <f t="shared" si="43"/>
        <v>0</v>
      </c>
      <c r="J208" s="33">
        <f t="shared" si="44"/>
        <v>0</v>
      </c>
      <c r="K208" s="35">
        <f t="shared" si="48"/>
        <v>30475.068493150677</v>
      </c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3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3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3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3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3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3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3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3"/>
      <c r="I216" s="1"/>
      <c r="J216" s="1"/>
      <c r="K216" s="1"/>
      <c r="L216" s="1"/>
      <c r="M216" s="1"/>
    </row>
    <row r="217" ht="12.75">
      <c r="H217" s="2"/>
    </row>
    <row r="218" ht="12.75">
      <c r="H218" s="2"/>
    </row>
    <row r="219" ht="12.75">
      <c r="H219" s="2"/>
    </row>
    <row r="220" ht="12.75">
      <c r="H220" s="2"/>
    </row>
    <row r="221" ht="12.75">
      <c r="H221" s="2"/>
    </row>
    <row r="222" ht="12.75">
      <c r="H222" s="2"/>
    </row>
    <row r="223" ht="12.75">
      <c r="H223" s="2"/>
    </row>
    <row r="224" ht="12.75">
      <c r="H224" s="2"/>
    </row>
    <row r="225" ht="12.75">
      <c r="H225" s="2"/>
    </row>
    <row r="226" ht="12.75">
      <c r="H226" s="2"/>
    </row>
    <row r="227" ht="12.75">
      <c r="H227" s="2"/>
    </row>
    <row r="228" ht="12.75">
      <c r="H228" s="2"/>
    </row>
    <row r="229" ht="12.75">
      <c r="H229" s="2"/>
    </row>
    <row r="230" ht="12.75">
      <c r="H230" s="2"/>
    </row>
    <row r="231" ht="12.75">
      <c r="H231" s="2"/>
    </row>
    <row r="232" ht="12.75">
      <c r="H232" s="2"/>
    </row>
    <row r="233" ht="12.75">
      <c r="H233" s="2"/>
    </row>
    <row r="234" ht="12.75">
      <c r="H234" s="2"/>
    </row>
    <row r="235" ht="12.75">
      <c r="H235" s="2"/>
    </row>
    <row r="236" ht="12.75">
      <c r="H23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6"/>
  <sheetViews>
    <sheetView tabSelected="1" zoomScale="75" zoomScaleNormal="75" workbookViewId="0" topLeftCell="A1">
      <selection activeCell="M12" sqref="M12"/>
    </sheetView>
  </sheetViews>
  <sheetFormatPr defaultColWidth="9.140625" defaultRowHeight="12.75"/>
  <cols>
    <col min="2" max="2" width="12.28125" style="0" customWidth="1"/>
    <col min="3" max="3" width="12.421875" style="0" customWidth="1"/>
    <col min="4" max="4" width="8.00390625" style="0" customWidth="1"/>
    <col min="5" max="5" width="10.8515625" style="0" customWidth="1"/>
    <col min="6" max="6" width="13.57421875" style="0" customWidth="1"/>
    <col min="7" max="7" width="15.8515625" style="0" customWidth="1"/>
    <col min="8" max="8" width="11.140625" style="0" customWidth="1"/>
    <col min="9" max="10" width="9.57421875" style="0" customWidth="1"/>
    <col min="11" max="11" width="11.8515625" style="0" customWidth="1"/>
  </cols>
  <sheetData>
    <row r="1" spans="1:12" ht="20.25">
      <c r="A1" s="13" t="s">
        <v>7</v>
      </c>
      <c r="B1" s="14"/>
      <c r="C1" s="14"/>
      <c r="D1" s="14"/>
      <c r="E1" s="14"/>
      <c r="F1" s="14"/>
      <c r="G1" s="14"/>
      <c r="H1" s="14"/>
      <c r="I1" s="30" t="s">
        <v>25</v>
      </c>
      <c r="J1" s="5"/>
      <c r="K1" s="5"/>
      <c r="L1" s="6"/>
    </row>
    <row r="2" spans="1:12" ht="12.75">
      <c r="A2" s="23" t="s">
        <v>8</v>
      </c>
      <c r="B2" s="6"/>
      <c r="C2" s="24">
        <v>5</v>
      </c>
      <c r="D2" s="4" t="s">
        <v>10</v>
      </c>
      <c r="E2" s="5"/>
      <c r="F2" s="17">
        <v>70</v>
      </c>
      <c r="G2" s="9" t="s">
        <v>27</v>
      </c>
      <c r="H2" s="38">
        <v>10</v>
      </c>
      <c r="I2" s="25" t="s">
        <v>21</v>
      </c>
      <c r="J2" s="10"/>
      <c r="K2" s="27">
        <v>20</v>
      </c>
      <c r="L2" s="19"/>
    </row>
    <row r="3" spans="1:12" ht="12.75">
      <c r="A3" s="4" t="s">
        <v>12</v>
      </c>
      <c r="B3" s="6"/>
      <c r="C3" s="32">
        <v>0.04</v>
      </c>
      <c r="D3" s="25" t="s">
        <v>11</v>
      </c>
      <c r="E3" s="26"/>
      <c r="F3" s="33">
        <v>2.75</v>
      </c>
      <c r="G3" s="12"/>
      <c r="H3" s="16"/>
      <c r="I3" s="11" t="s">
        <v>26</v>
      </c>
      <c r="J3" s="12"/>
      <c r="K3" s="33">
        <f>K2/F5</f>
        <v>10</v>
      </c>
      <c r="L3" s="19"/>
    </row>
    <row r="4" spans="1:12" ht="12.75">
      <c r="A4" s="7" t="s">
        <v>9</v>
      </c>
      <c r="B4" s="8"/>
      <c r="C4" s="20"/>
      <c r="D4" s="9" t="s">
        <v>18</v>
      </c>
      <c r="E4" s="26"/>
      <c r="F4" s="33">
        <v>100</v>
      </c>
      <c r="I4" s="9" t="s">
        <v>23</v>
      </c>
      <c r="J4" s="9">
        <f>SUM(I8:I208)</f>
        <v>52.25</v>
      </c>
      <c r="K4" s="21" t="s">
        <v>20</v>
      </c>
      <c r="L4" s="28">
        <f>K208+F208*F2</f>
        <v>13333.941780821908</v>
      </c>
    </row>
    <row r="5" spans="1:12" ht="12.75">
      <c r="A5" s="15" t="s">
        <v>13</v>
      </c>
      <c r="B5" s="19"/>
      <c r="C5" s="29">
        <f>C3/365</f>
        <v>0.00010958904109589041</v>
      </c>
      <c r="D5" s="11" t="s">
        <v>14</v>
      </c>
      <c r="E5" s="12"/>
      <c r="F5" s="18">
        <v>2</v>
      </c>
      <c r="I5" s="21" t="s">
        <v>22</v>
      </c>
      <c r="J5" s="31">
        <f>SUM(G8:G208)</f>
        <v>13.808219178082172</v>
      </c>
      <c r="K5" s="9" t="s">
        <v>24</v>
      </c>
      <c r="L5" s="34">
        <f>J4+J5</f>
        <v>66.05821917808217</v>
      </c>
    </row>
    <row r="6" spans="1:11" ht="12.75">
      <c r="A6" s="4"/>
      <c r="B6" s="21"/>
      <c r="C6" s="21"/>
      <c r="D6" s="21"/>
      <c r="E6" s="21"/>
      <c r="F6" s="21"/>
      <c r="G6" s="21"/>
      <c r="H6" s="21"/>
      <c r="I6" s="21"/>
      <c r="J6" s="21"/>
      <c r="K6" s="6" t="s">
        <v>28</v>
      </c>
    </row>
    <row r="7" spans="1:11" ht="12.75">
      <c r="A7" s="7" t="s">
        <v>0</v>
      </c>
      <c r="B7" s="22" t="s">
        <v>16</v>
      </c>
      <c r="C7" s="22" t="s">
        <v>17</v>
      </c>
      <c r="D7" s="22" t="s">
        <v>1</v>
      </c>
      <c r="E7" s="22" t="s">
        <v>2</v>
      </c>
      <c r="F7" s="22" t="s">
        <v>5</v>
      </c>
      <c r="G7" s="22" t="s">
        <v>6</v>
      </c>
      <c r="H7" s="22" t="s">
        <v>3</v>
      </c>
      <c r="I7" s="22" t="s">
        <v>4</v>
      </c>
      <c r="J7" s="22" t="s">
        <v>19</v>
      </c>
      <c r="K7" s="8" t="s">
        <v>15</v>
      </c>
    </row>
    <row r="8" spans="1:13" ht="12.75">
      <c r="A8" s="33">
        <v>0</v>
      </c>
      <c r="B8" s="33"/>
      <c r="C8" s="33">
        <v>20</v>
      </c>
      <c r="D8" s="33">
        <v>0</v>
      </c>
      <c r="E8" s="33">
        <v>0</v>
      </c>
      <c r="F8" s="33">
        <f>MAX(0,(C8-E8))</f>
        <v>20</v>
      </c>
      <c r="G8" s="35">
        <v>0</v>
      </c>
      <c r="H8" s="36">
        <f>IF(F8&lt;=H2,$K$2,0)</f>
        <v>0</v>
      </c>
      <c r="I8" s="33">
        <f>IF(H8&gt;0,$F$3,0)</f>
        <v>0</v>
      </c>
      <c r="J8" s="33">
        <f>H8*$F$2</f>
        <v>0</v>
      </c>
      <c r="K8" s="35">
        <f>E8*$F$4-I8-G8-J8</f>
        <v>0</v>
      </c>
      <c r="L8" s="1"/>
      <c r="M8" s="1"/>
    </row>
    <row r="9" spans="1:13" ht="12.75">
      <c r="A9" s="33">
        <v>1</v>
      </c>
      <c r="B9" s="33"/>
      <c r="C9" s="33">
        <f>F8+B9</f>
        <v>20</v>
      </c>
      <c r="D9" s="33">
        <f>$F$5</f>
        <v>2</v>
      </c>
      <c r="E9" s="33">
        <f aca="true" t="shared" si="0" ref="E9:E18">MIN(C9,D9)</f>
        <v>2</v>
      </c>
      <c r="F9" s="33">
        <f aca="true" t="shared" si="1" ref="F9:F72">MAX(0,(C9-E9))</f>
        <v>18</v>
      </c>
      <c r="G9" s="35">
        <f aca="true" t="shared" si="2" ref="G9:G72">$C$5*$F$2*F9</f>
        <v>0.13808219178082193</v>
      </c>
      <c r="H9" s="36">
        <f>IF(F9&lt;=$H$2,(IF(H8=0,$K$2,0)),0)</f>
        <v>0</v>
      </c>
      <c r="I9" s="33">
        <f aca="true" t="shared" si="3" ref="I9:I72">IF(H9&gt;0,$F$3,0)</f>
        <v>0</v>
      </c>
      <c r="J9" s="33">
        <f aca="true" t="shared" si="4" ref="J9:J72">H9*$F$2</f>
        <v>0</v>
      </c>
      <c r="K9" s="35">
        <f aca="true" t="shared" si="5" ref="K9:K40">K8+(E9*$F$4-I9-G9-J9)</f>
        <v>199.86191780821918</v>
      </c>
      <c r="L9" s="1"/>
      <c r="M9" s="1"/>
    </row>
    <row r="10" spans="1:13" ht="12.75">
      <c r="A10" s="33">
        <v>2</v>
      </c>
      <c r="B10" s="33"/>
      <c r="C10" s="33">
        <f aca="true" t="shared" si="6" ref="C10:C73">F9+B10</f>
        <v>18</v>
      </c>
      <c r="D10" s="33">
        <f aca="true" t="shared" si="7" ref="D10:D73">$F$5</f>
        <v>2</v>
      </c>
      <c r="E10" s="33">
        <f t="shared" si="0"/>
        <v>2</v>
      </c>
      <c r="F10" s="33">
        <f t="shared" si="1"/>
        <v>16</v>
      </c>
      <c r="G10" s="35">
        <f t="shared" si="2"/>
        <v>0.12273972602739726</v>
      </c>
      <c r="H10" s="36">
        <f>IF(F10&lt;=$H$2,IF((SUM(H8:H9)=0),$K$2,0),0)</f>
        <v>0</v>
      </c>
      <c r="I10" s="33">
        <f t="shared" si="3"/>
        <v>0</v>
      </c>
      <c r="J10" s="33">
        <f t="shared" si="4"/>
        <v>0</v>
      </c>
      <c r="K10" s="35">
        <f t="shared" si="5"/>
        <v>399.73917808219176</v>
      </c>
      <c r="L10" s="1"/>
      <c r="M10" s="1"/>
    </row>
    <row r="11" spans="1:13" ht="12.75">
      <c r="A11" s="33">
        <v>3</v>
      </c>
      <c r="B11" s="33"/>
      <c r="C11" s="33">
        <f t="shared" si="6"/>
        <v>16</v>
      </c>
      <c r="D11" s="33">
        <f t="shared" si="7"/>
        <v>2</v>
      </c>
      <c r="E11" s="33">
        <f t="shared" si="0"/>
        <v>2</v>
      </c>
      <c r="F11" s="33">
        <f t="shared" si="1"/>
        <v>14</v>
      </c>
      <c r="G11" s="35">
        <f t="shared" si="2"/>
        <v>0.1073972602739726</v>
      </c>
      <c r="H11" s="36">
        <f>IF(F11&lt;=$H$2,IF((SUM(H8:H10)=0),$K$2,0),0)</f>
        <v>0</v>
      </c>
      <c r="I11" s="33">
        <f t="shared" si="3"/>
        <v>0</v>
      </c>
      <c r="J11" s="33">
        <f t="shared" si="4"/>
        <v>0</v>
      </c>
      <c r="K11" s="35">
        <f t="shared" si="5"/>
        <v>599.6317808219178</v>
      </c>
      <c r="L11" s="1"/>
      <c r="M11" s="1"/>
    </row>
    <row r="12" spans="1:13" ht="12.75">
      <c r="A12" s="33">
        <v>4</v>
      </c>
      <c r="B12" s="33"/>
      <c r="C12" s="33">
        <f t="shared" si="6"/>
        <v>14</v>
      </c>
      <c r="D12" s="33">
        <f t="shared" si="7"/>
        <v>2</v>
      </c>
      <c r="E12" s="33">
        <f t="shared" si="0"/>
        <v>2</v>
      </c>
      <c r="F12" s="33">
        <f t="shared" si="1"/>
        <v>12</v>
      </c>
      <c r="G12" s="35">
        <f t="shared" si="2"/>
        <v>0.09205479452054795</v>
      </c>
      <c r="H12" s="36">
        <f>IF(F12&lt;=$H$2,IF((SUM(H8:H11)=0),$K$2,0),0)</f>
        <v>0</v>
      </c>
      <c r="I12" s="33">
        <f t="shared" si="3"/>
        <v>0</v>
      </c>
      <c r="J12" s="33">
        <f t="shared" si="4"/>
        <v>0</v>
      </c>
      <c r="K12" s="35">
        <f t="shared" si="5"/>
        <v>799.5397260273973</v>
      </c>
      <c r="L12" s="1"/>
      <c r="M12" s="1"/>
    </row>
    <row r="13" spans="1:13" ht="12.75">
      <c r="A13" s="33">
        <v>5</v>
      </c>
      <c r="B13" s="33"/>
      <c r="C13" s="33">
        <f t="shared" si="6"/>
        <v>12</v>
      </c>
      <c r="D13" s="33">
        <f t="shared" si="7"/>
        <v>2</v>
      </c>
      <c r="E13" s="33">
        <f t="shared" si="0"/>
        <v>2</v>
      </c>
      <c r="F13" s="33">
        <f t="shared" si="1"/>
        <v>10</v>
      </c>
      <c r="G13" s="35">
        <f t="shared" si="2"/>
        <v>0.07671232876712329</v>
      </c>
      <c r="H13" s="36">
        <f>IF(F13&lt;=$H$2,IF((SUM(H8:H12)=0),$K$2,0),0)</f>
        <v>20</v>
      </c>
      <c r="I13" s="33">
        <f t="shared" si="3"/>
        <v>2.75</v>
      </c>
      <c r="J13" s="33">
        <f t="shared" si="4"/>
        <v>1400</v>
      </c>
      <c r="K13" s="35">
        <f t="shared" si="5"/>
        <v>-403.2869863013699</v>
      </c>
      <c r="L13" s="1"/>
      <c r="M13" s="1"/>
    </row>
    <row r="14" spans="1:13" ht="12.75">
      <c r="A14" s="33">
        <v>6</v>
      </c>
      <c r="B14" s="33">
        <f>H8</f>
        <v>0</v>
      </c>
      <c r="C14" s="33">
        <f t="shared" si="6"/>
        <v>10</v>
      </c>
      <c r="D14" s="33">
        <f t="shared" si="7"/>
        <v>2</v>
      </c>
      <c r="E14" s="33">
        <f t="shared" si="0"/>
        <v>2</v>
      </c>
      <c r="F14" s="33">
        <f t="shared" si="1"/>
        <v>8</v>
      </c>
      <c r="G14" s="35">
        <f t="shared" si="2"/>
        <v>0.06136986301369863</v>
      </c>
      <c r="H14" s="36">
        <f aca="true" t="shared" si="8" ref="H14:H77">IF(F14&lt;=$H$2,IF((SUM(H9:H13)=0),$K$2,0),0)</f>
        <v>0</v>
      </c>
      <c r="I14" s="33">
        <f t="shared" si="3"/>
        <v>0</v>
      </c>
      <c r="J14" s="33">
        <f t="shared" si="4"/>
        <v>0</v>
      </c>
      <c r="K14" s="35">
        <f t="shared" si="5"/>
        <v>-203.3483561643836</v>
      </c>
      <c r="L14" s="1"/>
      <c r="M14" s="1"/>
    </row>
    <row r="15" spans="1:13" ht="12.75">
      <c r="A15" s="33">
        <v>7</v>
      </c>
      <c r="B15" s="33">
        <f>H9</f>
        <v>0</v>
      </c>
      <c r="C15" s="33">
        <f t="shared" si="6"/>
        <v>8</v>
      </c>
      <c r="D15" s="33">
        <f t="shared" si="7"/>
        <v>2</v>
      </c>
      <c r="E15" s="33">
        <f t="shared" si="0"/>
        <v>2</v>
      </c>
      <c r="F15" s="33">
        <f t="shared" si="1"/>
        <v>6</v>
      </c>
      <c r="G15" s="35">
        <f t="shared" si="2"/>
        <v>0.046027397260273974</v>
      </c>
      <c r="H15" s="36">
        <f t="shared" si="8"/>
        <v>0</v>
      </c>
      <c r="I15" s="33">
        <f t="shared" si="3"/>
        <v>0</v>
      </c>
      <c r="J15" s="33">
        <f t="shared" si="4"/>
        <v>0</v>
      </c>
      <c r="K15" s="35">
        <f t="shared" si="5"/>
        <v>-3.3943835616438776</v>
      </c>
      <c r="L15" s="1"/>
      <c r="M15" s="1"/>
    </row>
    <row r="16" spans="1:13" ht="12.75">
      <c r="A16" s="33">
        <v>8</v>
      </c>
      <c r="B16" s="33">
        <f>H10</f>
        <v>0</v>
      </c>
      <c r="C16" s="33">
        <f t="shared" si="6"/>
        <v>6</v>
      </c>
      <c r="D16" s="33">
        <f t="shared" si="7"/>
        <v>2</v>
      </c>
      <c r="E16" s="33">
        <f t="shared" si="0"/>
        <v>2</v>
      </c>
      <c r="F16" s="33">
        <f t="shared" si="1"/>
        <v>4</v>
      </c>
      <c r="G16" s="35">
        <f t="shared" si="2"/>
        <v>0.030684931506849315</v>
      </c>
      <c r="H16" s="36">
        <f t="shared" si="8"/>
        <v>0</v>
      </c>
      <c r="I16" s="33">
        <f t="shared" si="3"/>
        <v>0</v>
      </c>
      <c r="J16" s="33">
        <f t="shared" si="4"/>
        <v>0</v>
      </c>
      <c r="K16" s="35">
        <f t="shared" si="5"/>
        <v>196.57493150684928</v>
      </c>
      <c r="L16" s="1"/>
      <c r="M16" s="1"/>
    </row>
    <row r="17" spans="1:13" ht="12.75">
      <c r="A17" s="33">
        <v>9</v>
      </c>
      <c r="B17" s="33">
        <f>H11</f>
        <v>0</v>
      </c>
      <c r="C17" s="33">
        <f t="shared" si="6"/>
        <v>4</v>
      </c>
      <c r="D17" s="33">
        <f t="shared" si="7"/>
        <v>2</v>
      </c>
      <c r="E17" s="33">
        <f t="shared" si="0"/>
        <v>2</v>
      </c>
      <c r="F17" s="33">
        <f t="shared" si="1"/>
        <v>2</v>
      </c>
      <c r="G17" s="35">
        <f t="shared" si="2"/>
        <v>0.015342465753424657</v>
      </c>
      <c r="H17" s="36">
        <f t="shared" si="8"/>
        <v>0</v>
      </c>
      <c r="I17" s="33">
        <f t="shared" si="3"/>
        <v>0</v>
      </c>
      <c r="J17" s="33">
        <f t="shared" si="4"/>
        <v>0</v>
      </c>
      <c r="K17" s="35">
        <f t="shared" si="5"/>
        <v>396.5595890410958</v>
      </c>
      <c r="L17" s="1"/>
      <c r="M17" s="1"/>
    </row>
    <row r="18" spans="1:13" ht="12.75">
      <c r="A18" s="33">
        <v>10</v>
      </c>
      <c r="B18" s="33">
        <f>H12</f>
        <v>0</v>
      </c>
      <c r="C18" s="33">
        <f t="shared" si="6"/>
        <v>2</v>
      </c>
      <c r="D18" s="33">
        <f t="shared" si="7"/>
        <v>2</v>
      </c>
      <c r="E18" s="33">
        <f t="shared" si="0"/>
        <v>2</v>
      </c>
      <c r="F18" s="33">
        <f t="shared" si="1"/>
        <v>0</v>
      </c>
      <c r="G18" s="35">
        <f t="shared" si="2"/>
        <v>0</v>
      </c>
      <c r="H18" s="36">
        <f t="shared" si="8"/>
        <v>0</v>
      </c>
      <c r="I18" s="33">
        <f t="shared" si="3"/>
        <v>0</v>
      </c>
      <c r="J18" s="33">
        <f t="shared" si="4"/>
        <v>0</v>
      </c>
      <c r="K18" s="35">
        <f t="shared" si="5"/>
        <v>596.5595890410958</v>
      </c>
      <c r="L18" s="1"/>
      <c r="M18" s="1"/>
    </row>
    <row r="19" spans="1:13" ht="12.75">
      <c r="A19" s="33">
        <v>11</v>
      </c>
      <c r="B19" s="33">
        <f aca="true" t="shared" si="9" ref="B19:B82">H13</f>
        <v>20</v>
      </c>
      <c r="C19" s="33">
        <f t="shared" si="6"/>
        <v>20</v>
      </c>
      <c r="D19" s="33">
        <f t="shared" si="7"/>
        <v>2</v>
      </c>
      <c r="E19" s="33">
        <f aca="true" t="shared" si="10" ref="E19:E82">MIN(C19,D19)</f>
        <v>2</v>
      </c>
      <c r="F19" s="33">
        <f t="shared" si="1"/>
        <v>18</v>
      </c>
      <c r="G19" s="35">
        <f t="shared" si="2"/>
        <v>0.13808219178082193</v>
      </c>
      <c r="H19" s="36">
        <f t="shared" si="8"/>
        <v>0</v>
      </c>
      <c r="I19" s="33">
        <f t="shared" si="3"/>
        <v>0</v>
      </c>
      <c r="J19" s="33">
        <f t="shared" si="4"/>
        <v>0</v>
      </c>
      <c r="K19" s="35">
        <f t="shared" si="5"/>
        <v>796.4215068493149</v>
      </c>
      <c r="L19" s="1"/>
      <c r="M19" s="1"/>
    </row>
    <row r="20" spans="1:13" ht="12.75">
      <c r="A20" s="33">
        <v>12</v>
      </c>
      <c r="B20" s="33">
        <f t="shared" si="9"/>
        <v>0</v>
      </c>
      <c r="C20" s="33">
        <f t="shared" si="6"/>
        <v>18</v>
      </c>
      <c r="D20" s="33">
        <f t="shared" si="7"/>
        <v>2</v>
      </c>
      <c r="E20" s="33">
        <f t="shared" si="10"/>
        <v>2</v>
      </c>
      <c r="F20" s="33">
        <f t="shared" si="1"/>
        <v>16</v>
      </c>
      <c r="G20" s="35">
        <f t="shared" si="2"/>
        <v>0.12273972602739726</v>
      </c>
      <c r="H20" s="36">
        <f t="shared" si="8"/>
        <v>0</v>
      </c>
      <c r="I20" s="33">
        <f t="shared" si="3"/>
        <v>0</v>
      </c>
      <c r="J20" s="33">
        <f t="shared" si="4"/>
        <v>0</v>
      </c>
      <c r="K20" s="35">
        <f t="shared" si="5"/>
        <v>996.2987671232876</v>
      </c>
      <c r="L20" s="1"/>
      <c r="M20" s="1"/>
    </row>
    <row r="21" spans="1:13" ht="12.75">
      <c r="A21" s="33">
        <v>13</v>
      </c>
      <c r="B21" s="33">
        <f t="shared" si="9"/>
        <v>0</v>
      </c>
      <c r="C21" s="33">
        <f t="shared" si="6"/>
        <v>16</v>
      </c>
      <c r="D21" s="33">
        <f t="shared" si="7"/>
        <v>2</v>
      </c>
      <c r="E21" s="33">
        <f t="shared" si="10"/>
        <v>2</v>
      </c>
      <c r="F21" s="33">
        <f t="shared" si="1"/>
        <v>14</v>
      </c>
      <c r="G21" s="35">
        <f t="shared" si="2"/>
        <v>0.1073972602739726</v>
      </c>
      <c r="H21" s="36">
        <f t="shared" si="8"/>
        <v>0</v>
      </c>
      <c r="I21" s="33">
        <f t="shared" si="3"/>
        <v>0</v>
      </c>
      <c r="J21" s="33">
        <f t="shared" si="4"/>
        <v>0</v>
      </c>
      <c r="K21" s="35">
        <f t="shared" si="5"/>
        <v>1196.1913698630135</v>
      </c>
      <c r="L21" s="1"/>
      <c r="M21" s="1"/>
    </row>
    <row r="22" spans="1:13" ht="12.75">
      <c r="A22" s="33">
        <v>14</v>
      </c>
      <c r="B22" s="33">
        <f t="shared" si="9"/>
        <v>0</v>
      </c>
      <c r="C22" s="33">
        <f t="shared" si="6"/>
        <v>14</v>
      </c>
      <c r="D22" s="33">
        <f t="shared" si="7"/>
        <v>2</v>
      </c>
      <c r="E22" s="33">
        <f t="shared" si="10"/>
        <v>2</v>
      </c>
      <c r="F22" s="33">
        <f t="shared" si="1"/>
        <v>12</v>
      </c>
      <c r="G22" s="35">
        <f t="shared" si="2"/>
        <v>0.09205479452054795</v>
      </c>
      <c r="H22" s="36">
        <f t="shared" si="8"/>
        <v>0</v>
      </c>
      <c r="I22" s="33">
        <f t="shared" si="3"/>
        <v>0</v>
      </c>
      <c r="J22" s="33">
        <f t="shared" si="4"/>
        <v>0</v>
      </c>
      <c r="K22" s="35">
        <f t="shared" si="5"/>
        <v>1396.099315068493</v>
      </c>
      <c r="L22" s="1"/>
      <c r="M22" s="1"/>
    </row>
    <row r="23" spans="1:13" ht="12.75">
      <c r="A23" s="33">
        <v>15</v>
      </c>
      <c r="B23" s="33">
        <f t="shared" si="9"/>
        <v>0</v>
      </c>
      <c r="C23" s="33">
        <f t="shared" si="6"/>
        <v>12</v>
      </c>
      <c r="D23" s="33">
        <f t="shared" si="7"/>
        <v>2</v>
      </c>
      <c r="E23" s="33">
        <f t="shared" si="10"/>
        <v>2</v>
      </c>
      <c r="F23" s="33">
        <f t="shared" si="1"/>
        <v>10</v>
      </c>
      <c r="G23" s="35">
        <f t="shared" si="2"/>
        <v>0.07671232876712329</v>
      </c>
      <c r="H23" s="36">
        <f t="shared" si="8"/>
        <v>20</v>
      </c>
      <c r="I23" s="33">
        <f t="shared" si="3"/>
        <v>2.75</v>
      </c>
      <c r="J23" s="33">
        <f t="shared" si="4"/>
        <v>1400</v>
      </c>
      <c r="K23" s="35">
        <f t="shared" si="5"/>
        <v>193.27260273972593</v>
      </c>
      <c r="L23" s="1"/>
      <c r="M23" s="1"/>
    </row>
    <row r="24" spans="1:13" ht="12.75">
      <c r="A24" s="33">
        <v>16</v>
      </c>
      <c r="B24" s="33">
        <f t="shared" si="9"/>
        <v>0</v>
      </c>
      <c r="C24" s="33">
        <f t="shared" si="6"/>
        <v>10</v>
      </c>
      <c r="D24" s="33">
        <f t="shared" si="7"/>
        <v>2</v>
      </c>
      <c r="E24" s="33">
        <f t="shared" si="10"/>
        <v>2</v>
      </c>
      <c r="F24" s="33">
        <f t="shared" si="1"/>
        <v>8</v>
      </c>
      <c r="G24" s="35">
        <f t="shared" si="2"/>
        <v>0.06136986301369863</v>
      </c>
      <c r="H24" s="36">
        <f t="shared" si="8"/>
        <v>0</v>
      </c>
      <c r="I24" s="33">
        <f t="shared" si="3"/>
        <v>0</v>
      </c>
      <c r="J24" s="33">
        <f t="shared" si="4"/>
        <v>0</v>
      </c>
      <c r="K24" s="35">
        <f t="shared" si="5"/>
        <v>393.2112328767122</v>
      </c>
      <c r="L24" s="1"/>
      <c r="M24" s="1"/>
    </row>
    <row r="25" spans="1:13" ht="12.75">
      <c r="A25" s="33">
        <v>17</v>
      </c>
      <c r="B25" s="33">
        <f t="shared" si="9"/>
        <v>0</v>
      </c>
      <c r="C25" s="33">
        <f t="shared" si="6"/>
        <v>8</v>
      </c>
      <c r="D25" s="33">
        <f t="shared" si="7"/>
        <v>2</v>
      </c>
      <c r="E25" s="33">
        <f t="shared" si="10"/>
        <v>2</v>
      </c>
      <c r="F25" s="33">
        <f t="shared" si="1"/>
        <v>6</v>
      </c>
      <c r="G25" s="35">
        <f t="shared" si="2"/>
        <v>0.046027397260273974</v>
      </c>
      <c r="H25" s="36">
        <f t="shared" si="8"/>
        <v>0</v>
      </c>
      <c r="I25" s="33">
        <f t="shared" si="3"/>
        <v>0</v>
      </c>
      <c r="J25" s="33">
        <f t="shared" si="4"/>
        <v>0</v>
      </c>
      <c r="K25" s="35">
        <f t="shared" si="5"/>
        <v>593.165205479452</v>
      </c>
      <c r="L25" s="1"/>
      <c r="M25" s="1"/>
    </row>
    <row r="26" spans="1:13" ht="12.75">
      <c r="A26" s="33">
        <v>18</v>
      </c>
      <c r="B26" s="33">
        <f t="shared" si="9"/>
        <v>0</v>
      </c>
      <c r="C26" s="33">
        <f t="shared" si="6"/>
        <v>6</v>
      </c>
      <c r="D26" s="33">
        <f t="shared" si="7"/>
        <v>2</v>
      </c>
      <c r="E26" s="33">
        <f t="shared" si="10"/>
        <v>2</v>
      </c>
      <c r="F26" s="33">
        <f t="shared" si="1"/>
        <v>4</v>
      </c>
      <c r="G26" s="35">
        <f t="shared" si="2"/>
        <v>0.030684931506849315</v>
      </c>
      <c r="H26" s="36">
        <f t="shared" si="8"/>
        <v>0</v>
      </c>
      <c r="I26" s="33">
        <f t="shared" si="3"/>
        <v>0</v>
      </c>
      <c r="J26" s="33">
        <f t="shared" si="4"/>
        <v>0</v>
      </c>
      <c r="K26" s="35">
        <f t="shared" si="5"/>
        <v>793.1345205479452</v>
      </c>
      <c r="L26" s="1"/>
      <c r="M26" s="1"/>
    </row>
    <row r="27" spans="1:13" ht="12.75">
      <c r="A27" s="33">
        <v>19</v>
      </c>
      <c r="B27" s="33">
        <f t="shared" si="9"/>
        <v>0</v>
      </c>
      <c r="C27" s="33">
        <f t="shared" si="6"/>
        <v>4</v>
      </c>
      <c r="D27" s="33">
        <f t="shared" si="7"/>
        <v>2</v>
      </c>
      <c r="E27" s="33">
        <f t="shared" si="10"/>
        <v>2</v>
      </c>
      <c r="F27" s="33">
        <f t="shared" si="1"/>
        <v>2</v>
      </c>
      <c r="G27" s="35">
        <f t="shared" si="2"/>
        <v>0.015342465753424657</v>
      </c>
      <c r="H27" s="36">
        <f t="shared" si="8"/>
        <v>0</v>
      </c>
      <c r="I27" s="33">
        <f t="shared" si="3"/>
        <v>0</v>
      </c>
      <c r="J27" s="33">
        <f t="shared" si="4"/>
        <v>0</v>
      </c>
      <c r="K27" s="35">
        <f t="shared" si="5"/>
        <v>993.1191780821918</v>
      </c>
      <c r="L27" s="1"/>
      <c r="M27" s="1"/>
    </row>
    <row r="28" spans="1:13" ht="12.75">
      <c r="A28" s="33">
        <v>20</v>
      </c>
      <c r="B28" s="33">
        <f t="shared" si="9"/>
        <v>0</v>
      </c>
      <c r="C28" s="33">
        <f t="shared" si="6"/>
        <v>2</v>
      </c>
      <c r="D28" s="33">
        <f t="shared" si="7"/>
        <v>2</v>
      </c>
      <c r="E28" s="33">
        <f t="shared" si="10"/>
        <v>2</v>
      </c>
      <c r="F28" s="33">
        <f t="shared" si="1"/>
        <v>0</v>
      </c>
      <c r="G28" s="35">
        <f t="shared" si="2"/>
        <v>0</v>
      </c>
      <c r="H28" s="36">
        <f t="shared" si="8"/>
        <v>0</v>
      </c>
      <c r="I28" s="33">
        <f t="shared" si="3"/>
        <v>0</v>
      </c>
      <c r="J28" s="33">
        <f t="shared" si="4"/>
        <v>0</v>
      </c>
      <c r="K28" s="35">
        <f t="shared" si="5"/>
        <v>1193.1191780821919</v>
      </c>
      <c r="L28" s="1"/>
      <c r="M28" s="1"/>
    </row>
    <row r="29" spans="1:13" ht="12.75">
      <c r="A29" s="33">
        <v>21</v>
      </c>
      <c r="B29" s="33">
        <f t="shared" si="9"/>
        <v>20</v>
      </c>
      <c r="C29" s="33">
        <f t="shared" si="6"/>
        <v>20</v>
      </c>
      <c r="D29" s="33">
        <f t="shared" si="7"/>
        <v>2</v>
      </c>
      <c r="E29" s="33">
        <f t="shared" si="10"/>
        <v>2</v>
      </c>
      <c r="F29" s="33">
        <f t="shared" si="1"/>
        <v>18</v>
      </c>
      <c r="G29" s="35">
        <f t="shared" si="2"/>
        <v>0.13808219178082193</v>
      </c>
      <c r="H29" s="36">
        <f t="shared" si="8"/>
        <v>0</v>
      </c>
      <c r="I29" s="33">
        <f t="shared" si="3"/>
        <v>0</v>
      </c>
      <c r="J29" s="33">
        <f t="shared" si="4"/>
        <v>0</v>
      </c>
      <c r="K29" s="35">
        <f t="shared" si="5"/>
        <v>1392.981095890411</v>
      </c>
      <c r="L29" s="1"/>
      <c r="M29" s="1"/>
    </row>
    <row r="30" spans="1:13" ht="12.75">
      <c r="A30" s="33">
        <v>22</v>
      </c>
      <c r="B30" s="33">
        <f t="shared" si="9"/>
        <v>0</v>
      </c>
      <c r="C30" s="33">
        <f t="shared" si="6"/>
        <v>18</v>
      </c>
      <c r="D30" s="33">
        <f t="shared" si="7"/>
        <v>2</v>
      </c>
      <c r="E30" s="33">
        <f t="shared" si="10"/>
        <v>2</v>
      </c>
      <c r="F30" s="33">
        <f t="shared" si="1"/>
        <v>16</v>
      </c>
      <c r="G30" s="35">
        <f t="shared" si="2"/>
        <v>0.12273972602739726</v>
      </c>
      <c r="H30" s="36">
        <f t="shared" si="8"/>
        <v>0</v>
      </c>
      <c r="I30" s="33">
        <f t="shared" si="3"/>
        <v>0</v>
      </c>
      <c r="J30" s="33">
        <f t="shared" si="4"/>
        <v>0</v>
      </c>
      <c r="K30" s="35">
        <f t="shared" si="5"/>
        <v>1592.8583561643836</v>
      </c>
      <c r="L30" s="1"/>
      <c r="M30" s="1"/>
    </row>
    <row r="31" spans="1:13" ht="12.75">
      <c r="A31" s="33">
        <v>23</v>
      </c>
      <c r="B31" s="33">
        <f t="shared" si="9"/>
        <v>0</v>
      </c>
      <c r="C31" s="33">
        <f t="shared" si="6"/>
        <v>16</v>
      </c>
      <c r="D31" s="33">
        <f t="shared" si="7"/>
        <v>2</v>
      </c>
      <c r="E31" s="33">
        <f t="shared" si="10"/>
        <v>2</v>
      </c>
      <c r="F31" s="33">
        <f t="shared" si="1"/>
        <v>14</v>
      </c>
      <c r="G31" s="35">
        <f t="shared" si="2"/>
        <v>0.1073972602739726</v>
      </c>
      <c r="H31" s="36">
        <f t="shared" si="8"/>
        <v>0</v>
      </c>
      <c r="I31" s="33">
        <f t="shared" si="3"/>
        <v>0</v>
      </c>
      <c r="J31" s="33">
        <f t="shared" si="4"/>
        <v>0</v>
      </c>
      <c r="K31" s="35">
        <f t="shared" si="5"/>
        <v>1792.7509589041097</v>
      </c>
      <c r="L31" s="1"/>
      <c r="M31" s="1"/>
    </row>
    <row r="32" spans="1:13" ht="12.75">
      <c r="A32" s="33">
        <v>24</v>
      </c>
      <c r="B32" s="33">
        <f t="shared" si="9"/>
        <v>0</v>
      </c>
      <c r="C32" s="33">
        <f t="shared" si="6"/>
        <v>14</v>
      </c>
      <c r="D32" s="33">
        <f t="shared" si="7"/>
        <v>2</v>
      </c>
      <c r="E32" s="33">
        <f t="shared" si="10"/>
        <v>2</v>
      </c>
      <c r="F32" s="33">
        <f t="shared" si="1"/>
        <v>12</v>
      </c>
      <c r="G32" s="35">
        <f t="shared" si="2"/>
        <v>0.09205479452054795</v>
      </c>
      <c r="H32" s="36">
        <f t="shared" si="8"/>
        <v>0</v>
      </c>
      <c r="I32" s="33">
        <f t="shared" si="3"/>
        <v>0</v>
      </c>
      <c r="J32" s="33">
        <f t="shared" si="4"/>
        <v>0</v>
      </c>
      <c r="K32" s="35">
        <f t="shared" si="5"/>
        <v>1992.658904109589</v>
      </c>
      <c r="L32" s="1"/>
      <c r="M32" s="1"/>
    </row>
    <row r="33" spans="1:13" ht="12.75">
      <c r="A33" s="33">
        <v>25</v>
      </c>
      <c r="B33" s="33">
        <f t="shared" si="9"/>
        <v>0</v>
      </c>
      <c r="C33" s="33">
        <f t="shared" si="6"/>
        <v>12</v>
      </c>
      <c r="D33" s="33">
        <f t="shared" si="7"/>
        <v>2</v>
      </c>
      <c r="E33" s="33">
        <f t="shared" si="10"/>
        <v>2</v>
      </c>
      <c r="F33" s="33">
        <f t="shared" si="1"/>
        <v>10</v>
      </c>
      <c r="G33" s="35">
        <f t="shared" si="2"/>
        <v>0.07671232876712329</v>
      </c>
      <c r="H33" s="36">
        <f t="shared" si="8"/>
        <v>20</v>
      </c>
      <c r="I33" s="33">
        <f t="shared" si="3"/>
        <v>2.75</v>
      </c>
      <c r="J33" s="33">
        <f t="shared" si="4"/>
        <v>1400</v>
      </c>
      <c r="K33" s="35">
        <f t="shared" si="5"/>
        <v>789.8321917808219</v>
      </c>
      <c r="L33" s="1"/>
      <c r="M33" s="1"/>
    </row>
    <row r="34" spans="1:13" ht="12.75">
      <c r="A34" s="33">
        <v>26</v>
      </c>
      <c r="B34" s="33">
        <f t="shared" si="9"/>
        <v>0</v>
      </c>
      <c r="C34" s="33">
        <f t="shared" si="6"/>
        <v>10</v>
      </c>
      <c r="D34" s="33">
        <f t="shared" si="7"/>
        <v>2</v>
      </c>
      <c r="E34" s="33">
        <f t="shared" si="10"/>
        <v>2</v>
      </c>
      <c r="F34" s="33">
        <f t="shared" si="1"/>
        <v>8</v>
      </c>
      <c r="G34" s="35">
        <f t="shared" si="2"/>
        <v>0.06136986301369863</v>
      </c>
      <c r="H34" s="36">
        <f t="shared" si="8"/>
        <v>0</v>
      </c>
      <c r="I34" s="33">
        <f t="shared" si="3"/>
        <v>0</v>
      </c>
      <c r="J34" s="33">
        <f t="shared" si="4"/>
        <v>0</v>
      </c>
      <c r="K34" s="35">
        <f t="shared" si="5"/>
        <v>989.7708219178081</v>
      </c>
      <c r="L34" s="1"/>
      <c r="M34" s="1"/>
    </row>
    <row r="35" spans="1:13" ht="12.75">
      <c r="A35" s="33">
        <v>27</v>
      </c>
      <c r="B35" s="33">
        <f t="shared" si="9"/>
        <v>0</v>
      </c>
      <c r="C35" s="33">
        <f t="shared" si="6"/>
        <v>8</v>
      </c>
      <c r="D35" s="33">
        <f t="shared" si="7"/>
        <v>2</v>
      </c>
      <c r="E35" s="33">
        <f t="shared" si="10"/>
        <v>2</v>
      </c>
      <c r="F35" s="33">
        <f t="shared" si="1"/>
        <v>6</v>
      </c>
      <c r="G35" s="35">
        <f t="shared" si="2"/>
        <v>0.046027397260273974</v>
      </c>
      <c r="H35" s="36">
        <f t="shared" si="8"/>
        <v>0</v>
      </c>
      <c r="I35" s="33">
        <f t="shared" si="3"/>
        <v>0</v>
      </c>
      <c r="J35" s="33">
        <f t="shared" si="4"/>
        <v>0</v>
      </c>
      <c r="K35" s="35">
        <f t="shared" si="5"/>
        <v>1189.724794520548</v>
      </c>
      <c r="L35" s="1"/>
      <c r="M35" s="1"/>
    </row>
    <row r="36" spans="1:13" ht="12.75">
      <c r="A36" s="33">
        <v>28</v>
      </c>
      <c r="B36" s="33">
        <f t="shared" si="9"/>
        <v>0</v>
      </c>
      <c r="C36" s="33">
        <f t="shared" si="6"/>
        <v>6</v>
      </c>
      <c r="D36" s="33">
        <f t="shared" si="7"/>
        <v>2</v>
      </c>
      <c r="E36" s="33">
        <f t="shared" si="10"/>
        <v>2</v>
      </c>
      <c r="F36" s="33">
        <f t="shared" si="1"/>
        <v>4</v>
      </c>
      <c r="G36" s="35">
        <f t="shared" si="2"/>
        <v>0.030684931506849315</v>
      </c>
      <c r="H36" s="36">
        <f t="shared" si="8"/>
        <v>0</v>
      </c>
      <c r="I36" s="33">
        <f t="shared" si="3"/>
        <v>0</v>
      </c>
      <c r="J36" s="33">
        <f t="shared" si="4"/>
        <v>0</v>
      </c>
      <c r="K36" s="35">
        <f t="shared" si="5"/>
        <v>1389.694109589041</v>
      </c>
      <c r="L36" s="1"/>
      <c r="M36" s="1"/>
    </row>
    <row r="37" spans="1:13" ht="12.75">
      <c r="A37" s="33">
        <v>29</v>
      </c>
      <c r="B37" s="33">
        <f t="shared" si="9"/>
        <v>0</v>
      </c>
      <c r="C37" s="33">
        <f t="shared" si="6"/>
        <v>4</v>
      </c>
      <c r="D37" s="33">
        <f t="shared" si="7"/>
        <v>2</v>
      </c>
      <c r="E37" s="33">
        <f t="shared" si="10"/>
        <v>2</v>
      </c>
      <c r="F37" s="33">
        <f t="shared" si="1"/>
        <v>2</v>
      </c>
      <c r="G37" s="35">
        <f t="shared" si="2"/>
        <v>0.015342465753424657</v>
      </c>
      <c r="H37" s="36">
        <f t="shared" si="8"/>
        <v>0</v>
      </c>
      <c r="I37" s="33">
        <f t="shared" si="3"/>
        <v>0</v>
      </c>
      <c r="J37" s="33">
        <f t="shared" si="4"/>
        <v>0</v>
      </c>
      <c r="K37" s="35">
        <f t="shared" si="5"/>
        <v>1589.6787671232876</v>
      </c>
      <c r="L37" s="1"/>
      <c r="M37" s="1"/>
    </row>
    <row r="38" spans="1:13" ht="12.75">
      <c r="A38" s="33">
        <v>30</v>
      </c>
      <c r="B38" s="33">
        <f t="shared" si="9"/>
        <v>0</v>
      </c>
      <c r="C38" s="33">
        <f t="shared" si="6"/>
        <v>2</v>
      </c>
      <c r="D38" s="33">
        <f t="shared" si="7"/>
        <v>2</v>
      </c>
      <c r="E38" s="33">
        <f t="shared" si="10"/>
        <v>2</v>
      </c>
      <c r="F38" s="33">
        <f t="shared" si="1"/>
        <v>0</v>
      </c>
      <c r="G38" s="35">
        <f t="shared" si="2"/>
        <v>0</v>
      </c>
      <c r="H38" s="36">
        <f t="shared" si="8"/>
        <v>0</v>
      </c>
      <c r="I38" s="33">
        <f t="shared" si="3"/>
        <v>0</v>
      </c>
      <c r="J38" s="33">
        <f t="shared" si="4"/>
        <v>0</v>
      </c>
      <c r="K38" s="35">
        <f t="shared" si="5"/>
        <v>1789.6787671232876</v>
      </c>
      <c r="L38" s="1"/>
      <c r="M38" s="1"/>
    </row>
    <row r="39" spans="1:13" ht="12.75">
      <c r="A39" s="33">
        <v>31</v>
      </c>
      <c r="B39" s="33">
        <f t="shared" si="9"/>
        <v>20</v>
      </c>
      <c r="C39" s="33">
        <f t="shared" si="6"/>
        <v>20</v>
      </c>
      <c r="D39" s="33">
        <f t="shared" si="7"/>
        <v>2</v>
      </c>
      <c r="E39" s="33">
        <f t="shared" si="10"/>
        <v>2</v>
      </c>
      <c r="F39" s="33">
        <f t="shared" si="1"/>
        <v>18</v>
      </c>
      <c r="G39" s="35">
        <f t="shared" si="2"/>
        <v>0.13808219178082193</v>
      </c>
      <c r="H39" s="36">
        <f t="shared" si="8"/>
        <v>0</v>
      </c>
      <c r="I39" s="33">
        <f t="shared" si="3"/>
        <v>0</v>
      </c>
      <c r="J39" s="33">
        <f t="shared" si="4"/>
        <v>0</v>
      </c>
      <c r="K39" s="35">
        <f t="shared" si="5"/>
        <v>1989.5406849315068</v>
      </c>
      <c r="L39" s="1"/>
      <c r="M39" s="1"/>
    </row>
    <row r="40" spans="1:13" ht="12.75">
      <c r="A40" s="33">
        <v>32</v>
      </c>
      <c r="B40" s="33">
        <f t="shared" si="9"/>
        <v>0</v>
      </c>
      <c r="C40" s="33">
        <f t="shared" si="6"/>
        <v>18</v>
      </c>
      <c r="D40" s="33">
        <f t="shared" si="7"/>
        <v>2</v>
      </c>
      <c r="E40" s="33">
        <f t="shared" si="10"/>
        <v>2</v>
      </c>
      <c r="F40" s="33">
        <f t="shared" si="1"/>
        <v>16</v>
      </c>
      <c r="G40" s="35">
        <f t="shared" si="2"/>
        <v>0.12273972602739726</v>
      </c>
      <c r="H40" s="36">
        <f t="shared" si="8"/>
        <v>0</v>
      </c>
      <c r="I40" s="33">
        <f t="shared" si="3"/>
        <v>0</v>
      </c>
      <c r="J40" s="33">
        <f t="shared" si="4"/>
        <v>0</v>
      </c>
      <c r="K40" s="35">
        <f t="shared" si="5"/>
        <v>2189.4179452054796</v>
      </c>
      <c r="L40" s="1"/>
      <c r="M40" s="1"/>
    </row>
    <row r="41" spans="1:13" ht="12.75">
      <c r="A41" s="33">
        <v>33</v>
      </c>
      <c r="B41" s="33">
        <f t="shared" si="9"/>
        <v>0</v>
      </c>
      <c r="C41" s="33">
        <f t="shared" si="6"/>
        <v>16</v>
      </c>
      <c r="D41" s="33">
        <f t="shared" si="7"/>
        <v>2</v>
      </c>
      <c r="E41" s="33">
        <f t="shared" si="10"/>
        <v>2</v>
      </c>
      <c r="F41" s="33">
        <f t="shared" si="1"/>
        <v>14</v>
      </c>
      <c r="G41" s="35">
        <f t="shared" si="2"/>
        <v>0.1073972602739726</v>
      </c>
      <c r="H41" s="36">
        <f t="shared" si="8"/>
        <v>0</v>
      </c>
      <c r="I41" s="33">
        <f t="shared" si="3"/>
        <v>0</v>
      </c>
      <c r="J41" s="33">
        <f t="shared" si="4"/>
        <v>0</v>
      </c>
      <c r="K41" s="35">
        <f aca="true" t="shared" si="11" ref="K41:K72">K40+(E41*$F$4-I41-G41-J41)</f>
        <v>2389.3105479452056</v>
      </c>
      <c r="L41" s="1"/>
      <c r="M41" s="1"/>
    </row>
    <row r="42" spans="1:13" ht="12.75">
      <c r="A42" s="33">
        <v>34</v>
      </c>
      <c r="B42" s="33">
        <f t="shared" si="9"/>
        <v>0</v>
      </c>
      <c r="C42" s="33">
        <f t="shared" si="6"/>
        <v>14</v>
      </c>
      <c r="D42" s="33">
        <f t="shared" si="7"/>
        <v>2</v>
      </c>
      <c r="E42" s="33">
        <f t="shared" si="10"/>
        <v>2</v>
      </c>
      <c r="F42" s="33">
        <f t="shared" si="1"/>
        <v>12</v>
      </c>
      <c r="G42" s="35">
        <f t="shared" si="2"/>
        <v>0.09205479452054795</v>
      </c>
      <c r="H42" s="36">
        <f t="shared" si="8"/>
        <v>0</v>
      </c>
      <c r="I42" s="33">
        <f t="shared" si="3"/>
        <v>0</v>
      </c>
      <c r="J42" s="33">
        <f t="shared" si="4"/>
        <v>0</v>
      </c>
      <c r="K42" s="35">
        <f t="shared" si="11"/>
        <v>2589.218493150685</v>
      </c>
      <c r="L42" s="1"/>
      <c r="M42" s="1"/>
    </row>
    <row r="43" spans="1:13" ht="12.75">
      <c r="A43" s="33">
        <v>35</v>
      </c>
      <c r="B43" s="33">
        <f t="shared" si="9"/>
        <v>0</v>
      </c>
      <c r="C43" s="33">
        <f t="shared" si="6"/>
        <v>12</v>
      </c>
      <c r="D43" s="33">
        <f t="shared" si="7"/>
        <v>2</v>
      </c>
      <c r="E43" s="33">
        <f t="shared" si="10"/>
        <v>2</v>
      </c>
      <c r="F43" s="33">
        <f t="shared" si="1"/>
        <v>10</v>
      </c>
      <c r="G43" s="35">
        <f t="shared" si="2"/>
        <v>0.07671232876712329</v>
      </c>
      <c r="H43" s="36">
        <f t="shared" si="8"/>
        <v>20</v>
      </c>
      <c r="I43" s="33">
        <f t="shared" si="3"/>
        <v>2.75</v>
      </c>
      <c r="J43" s="33">
        <f t="shared" si="4"/>
        <v>1400</v>
      </c>
      <c r="K43" s="35">
        <f t="shared" si="11"/>
        <v>1386.3917808219178</v>
      </c>
      <c r="L43" s="1"/>
      <c r="M43" s="1"/>
    </row>
    <row r="44" spans="1:13" ht="12.75">
      <c r="A44" s="33">
        <v>36</v>
      </c>
      <c r="B44" s="33">
        <f t="shared" si="9"/>
        <v>0</v>
      </c>
      <c r="C44" s="33">
        <f t="shared" si="6"/>
        <v>10</v>
      </c>
      <c r="D44" s="33">
        <f t="shared" si="7"/>
        <v>2</v>
      </c>
      <c r="E44" s="33">
        <f t="shared" si="10"/>
        <v>2</v>
      </c>
      <c r="F44" s="33">
        <f t="shared" si="1"/>
        <v>8</v>
      </c>
      <c r="G44" s="35">
        <f t="shared" si="2"/>
        <v>0.06136986301369863</v>
      </c>
      <c r="H44" s="36">
        <f t="shared" si="8"/>
        <v>0</v>
      </c>
      <c r="I44" s="33">
        <f t="shared" si="3"/>
        <v>0</v>
      </c>
      <c r="J44" s="33">
        <f t="shared" si="4"/>
        <v>0</v>
      </c>
      <c r="K44" s="35">
        <f t="shared" si="11"/>
        <v>1586.3304109589042</v>
      </c>
      <c r="L44" s="1"/>
      <c r="M44" s="1"/>
    </row>
    <row r="45" spans="1:13" ht="12.75">
      <c r="A45" s="33">
        <v>37</v>
      </c>
      <c r="B45" s="33">
        <f t="shared" si="9"/>
        <v>0</v>
      </c>
      <c r="C45" s="33">
        <f t="shared" si="6"/>
        <v>8</v>
      </c>
      <c r="D45" s="33">
        <f t="shared" si="7"/>
        <v>2</v>
      </c>
      <c r="E45" s="33">
        <f t="shared" si="10"/>
        <v>2</v>
      </c>
      <c r="F45" s="33">
        <f t="shared" si="1"/>
        <v>6</v>
      </c>
      <c r="G45" s="35">
        <f t="shared" si="2"/>
        <v>0.046027397260273974</v>
      </c>
      <c r="H45" s="36">
        <f t="shared" si="8"/>
        <v>0</v>
      </c>
      <c r="I45" s="33">
        <f t="shared" si="3"/>
        <v>0</v>
      </c>
      <c r="J45" s="33">
        <f t="shared" si="4"/>
        <v>0</v>
      </c>
      <c r="K45" s="35">
        <f t="shared" si="11"/>
        <v>1786.2843835616438</v>
      </c>
      <c r="L45" s="1"/>
      <c r="M45" s="1"/>
    </row>
    <row r="46" spans="1:13" ht="12.75">
      <c r="A46" s="33">
        <v>38</v>
      </c>
      <c r="B46" s="33">
        <f t="shared" si="9"/>
        <v>0</v>
      </c>
      <c r="C46" s="33">
        <f t="shared" si="6"/>
        <v>6</v>
      </c>
      <c r="D46" s="33">
        <f t="shared" si="7"/>
        <v>2</v>
      </c>
      <c r="E46" s="33">
        <f t="shared" si="10"/>
        <v>2</v>
      </c>
      <c r="F46" s="33">
        <f t="shared" si="1"/>
        <v>4</v>
      </c>
      <c r="G46" s="35">
        <f t="shared" si="2"/>
        <v>0.030684931506849315</v>
      </c>
      <c r="H46" s="36">
        <f t="shared" si="8"/>
        <v>0</v>
      </c>
      <c r="I46" s="33">
        <f t="shared" si="3"/>
        <v>0</v>
      </c>
      <c r="J46" s="33">
        <f t="shared" si="4"/>
        <v>0</v>
      </c>
      <c r="K46" s="35">
        <f t="shared" si="11"/>
        <v>1986.253698630137</v>
      </c>
      <c r="L46" s="1"/>
      <c r="M46" s="1"/>
    </row>
    <row r="47" spans="1:13" ht="12.75">
      <c r="A47" s="33">
        <v>39</v>
      </c>
      <c r="B47" s="33">
        <f t="shared" si="9"/>
        <v>0</v>
      </c>
      <c r="C47" s="33">
        <f t="shared" si="6"/>
        <v>4</v>
      </c>
      <c r="D47" s="33">
        <f t="shared" si="7"/>
        <v>2</v>
      </c>
      <c r="E47" s="33">
        <f t="shared" si="10"/>
        <v>2</v>
      </c>
      <c r="F47" s="33">
        <f t="shared" si="1"/>
        <v>2</v>
      </c>
      <c r="G47" s="35">
        <f t="shared" si="2"/>
        <v>0.015342465753424657</v>
      </c>
      <c r="H47" s="36">
        <f t="shared" si="8"/>
        <v>0</v>
      </c>
      <c r="I47" s="33">
        <f t="shared" si="3"/>
        <v>0</v>
      </c>
      <c r="J47" s="33">
        <f t="shared" si="4"/>
        <v>0</v>
      </c>
      <c r="K47" s="35">
        <f t="shared" si="11"/>
        <v>2186.2383561643837</v>
      </c>
      <c r="L47" s="1"/>
      <c r="M47" s="1"/>
    </row>
    <row r="48" spans="1:13" ht="12.75">
      <c r="A48" s="33">
        <v>40</v>
      </c>
      <c r="B48" s="33">
        <f t="shared" si="9"/>
        <v>0</v>
      </c>
      <c r="C48" s="33">
        <f t="shared" si="6"/>
        <v>2</v>
      </c>
      <c r="D48" s="33">
        <f t="shared" si="7"/>
        <v>2</v>
      </c>
      <c r="E48" s="33">
        <f t="shared" si="10"/>
        <v>2</v>
      </c>
      <c r="F48" s="33">
        <f t="shared" si="1"/>
        <v>0</v>
      </c>
      <c r="G48" s="35">
        <f t="shared" si="2"/>
        <v>0</v>
      </c>
      <c r="H48" s="36">
        <f t="shared" si="8"/>
        <v>0</v>
      </c>
      <c r="I48" s="33">
        <f t="shared" si="3"/>
        <v>0</v>
      </c>
      <c r="J48" s="33">
        <f t="shared" si="4"/>
        <v>0</v>
      </c>
      <c r="K48" s="35">
        <f t="shared" si="11"/>
        <v>2386.2383561643837</v>
      </c>
      <c r="L48" s="1"/>
      <c r="M48" s="1"/>
    </row>
    <row r="49" spans="1:13" ht="12.75">
      <c r="A49" s="33">
        <v>41</v>
      </c>
      <c r="B49" s="33">
        <f t="shared" si="9"/>
        <v>20</v>
      </c>
      <c r="C49" s="33">
        <f t="shared" si="6"/>
        <v>20</v>
      </c>
      <c r="D49" s="33">
        <f t="shared" si="7"/>
        <v>2</v>
      </c>
      <c r="E49" s="33">
        <f t="shared" si="10"/>
        <v>2</v>
      </c>
      <c r="F49" s="33">
        <f t="shared" si="1"/>
        <v>18</v>
      </c>
      <c r="G49" s="35">
        <f t="shared" si="2"/>
        <v>0.13808219178082193</v>
      </c>
      <c r="H49" s="36">
        <f t="shared" si="8"/>
        <v>0</v>
      </c>
      <c r="I49" s="33">
        <f t="shared" si="3"/>
        <v>0</v>
      </c>
      <c r="J49" s="33">
        <f t="shared" si="4"/>
        <v>0</v>
      </c>
      <c r="K49" s="35">
        <f t="shared" si="11"/>
        <v>2586.1002739726027</v>
      </c>
      <c r="L49" s="1"/>
      <c r="M49" s="1"/>
    </row>
    <row r="50" spans="1:13" ht="12.75">
      <c r="A50" s="33">
        <v>42</v>
      </c>
      <c r="B50" s="33">
        <f t="shared" si="9"/>
        <v>0</v>
      </c>
      <c r="C50" s="33">
        <f t="shared" si="6"/>
        <v>18</v>
      </c>
      <c r="D50" s="33">
        <f t="shared" si="7"/>
        <v>2</v>
      </c>
      <c r="E50" s="33">
        <f t="shared" si="10"/>
        <v>2</v>
      </c>
      <c r="F50" s="33">
        <f t="shared" si="1"/>
        <v>16</v>
      </c>
      <c r="G50" s="35">
        <f t="shared" si="2"/>
        <v>0.12273972602739726</v>
      </c>
      <c r="H50" s="36">
        <f t="shared" si="8"/>
        <v>0</v>
      </c>
      <c r="I50" s="33">
        <f t="shared" si="3"/>
        <v>0</v>
      </c>
      <c r="J50" s="33">
        <f t="shared" si="4"/>
        <v>0</v>
      </c>
      <c r="K50" s="35">
        <f t="shared" si="11"/>
        <v>2785.9775342465755</v>
      </c>
      <c r="L50" s="1"/>
      <c r="M50" s="1"/>
    </row>
    <row r="51" spans="1:13" ht="12.75">
      <c r="A51" s="33">
        <v>43</v>
      </c>
      <c r="B51" s="33">
        <f t="shared" si="9"/>
        <v>0</v>
      </c>
      <c r="C51" s="33">
        <f t="shared" si="6"/>
        <v>16</v>
      </c>
      <c r="D51" s="33">
        <f t="shared" si="7"/>
        <v>2</v>
      </c>
      <c r="E51" s="33">
        <f t="shared" si="10"/>
        <v>2</v>
      </c>
      <c r="F51" s="33">
        <f t="shared" si="1"/>
        <v>14</v>
      </c>
      <c r="G51" s="35">
        <f t="shared" si="2"/>
        <v>0.1073972602739726</v>
      </c>
      <c r="H51" s="36">
        <f t="shared" si="8"/>
        <v>0</v>
      </c>
      <c r="I51" s="33">
        <f t="shared" si="3"/>
        <v>0</v>
      </c>
      <c r="J51" s="33">
        <f t="shared" si="4"/>
        <v>0</v>
      </c>
      <c r="K51" s="35">
        <f t="shared" si="11"/>
        <v>2985.8701369863015</v>
      </c>
      <c r="L51" s="1"/>
      <c r="M51" s="1"/>
    </row>
    <row r="52" spans="1:13" ht="12.75">
      <c r="A52" s="33">
        <v>44</v>
      </c>
      <c r="B52" s="33">
        <f t="shared" si="9"/>
        <v>0</v>
      </c>
      <c r="C52" s="33">
        <f t="shared" si="6"/>
        <v>14</v>
      </c>
      <c r="D52" s="33">
        <f t="shared" si="7"/>
        <v>2</v>
      </c>
      <c r="E52" s="33">
        <f t="shared" si="10"/>
        <v>2</v>
      </c>
      <c r="F52" s="33">
        <f t="shared" si="1"/>
        <v>12</v>
      </c>
      <c r="G52" s="35">
        <f t="shared" si="2"/>
        <v>0.09205479452054795</v>
      </c>
      <c r="H52" s="36">
        <f t="shared" si="8"/>
        <v>0</v>
      </c>
      <c r="I52" s="33">
        <f t="shared" si="3"/>
        <v>0</v>
      </c>
      <c r="J52" s="33">
        <f t="shared" si="4"/>
        <v>0</v>
      </c>
      <c r="K52" s="35">
        <f t="shared" si="11"/>
        <v>3185.778082191781</v>
      </c>
      <c r="L52" s="1"/>
      <c r="M52" s="1"/>
    </row>
    <row r="53" spans="1:13" ht="12.75">
      <c r="A53" s="33">
        <v>45</v>
      </c>
      <c r="B53" s="33">
        <f t="shared" si="9"/>
        <v>0</v>
      </c>
      <c r="C53" s="33">
        <f t="shared" si="6"/>
        <v>12</v>
      </c>
      <c r="D53" s="33">
        <f t="shared" si="7"/>
        <v>2</v>
      </c>
      <c r="E53" s="33">
        <f t="shared" si="10"/>
        <v>2</v>
      </c>
      <c r="F53" s="33">
        <f t="shared" si="1"/>
        <v>10</v>
      </c>
      <c r="G53" s="35">
        <f t="shared" si="2"/>
        <v>0.07671232876712329</v>
      </c>
      <c r="H53" s="36">
        <f t="shared" si="8"/>
        <v>20</v>
      </c>
      <c r="I53" s="33">
        <f t="shared" si="3"/>
        <v>2.75</v>
      </c>
      <c r="J53" s="33">
        <f t="shared" si="4"/>
        <v>1400</v>
      </c>
      <c r="K53" s="35">
        <f t="shared" si="11"/>
        <v>1982.9513698630137</v>
      </c>
      <c r="L53" s="1"/>
      <c r="M53" s="1"/>
    </row>
    <row r="54" spans="1:13" ht="12.75">
      <c r="A54" s="33">
        <v>46</v>
      </c>
      <c r="B54" s="33">
        <f t="shared" si="9"/>
        <v>0</v>
      </c>
      <c r="C54" s="33">
        <f t="shared" si="6"/>
        <v>10</v>
      </c>
      <c r="D54" s="33">
        <f t="shared" si="7"/>
        <v>2</v>
      </c>
      <c r="E54" s="33">
        <f t="shared" si="10"/>
        <v>2</v>
      </c>
      <c r="F54" s="33">
        <f t="shared" si="1"/>
        <v>8</v>
      </c>
      <c r="G54" s="35">
        <f t="shared" si="2"/>
        <v>0.06136986301369863</v>
      </c>
      <c r="H54" s="36">
        <f t="shared" si="8"/>
        <v>0</v>
      </c>
      <c r="I54" s="33">
        <f t="shared" si="3"/>
        <v>0</v>
      </c>
      <c r="J54" s="33">
        <f t="shared" si="4"/>
        <v>0</v>
      </c>
      <c r="K54" s="35">
        <f t="shared" si="11"/>
        <v>2182.89</v>
      </c>
      <c r="L54" s="1"/>
      <c r="M54" s="1"/>
    </row>
    <row r="55" spans="1:13" ht="12.75">
      <c r="A55" s="33">
        <v>47</v>
      </c>
      <c r="B55" s="33">
        <f t="shared" si="9"/>
        <v>0</v>
      </c>
      <c r="C55" s="33">
        <f t="shared" si="6"/>
        <v>8</v>
      </c>
      <c r="D55" s="33">
        <f t="shared" si="7"/>
        <v>2</v>
      </c>
      <c r="E55" s="33">
        <f t="shared" si="10"/>
        <v>2</v>
      </c>
      <c r="F55" s="33">
        <f t="shared" si="1"/>
        <v>6</v>
      </c>
      <c r="G55" s="35">
        <f t="shared" si="2"/>
        <v>0.046027397260273974</v>
      </c>
      <c r="H55" s="36">
        <f t="shared" si="8"/>
        <v>0</v>
      </c>
      <c r="I55" s="33">
        <f t="shared" si="3"/>
        <v>0</v>
      </c>
      <c r="J55" s="33">
        <f t="shared" si="4"/>
        <v>0</v>
      </c>
      <c r="K55" s="35">
        <f t="shared" si="11"/>
        <v>2382.8439726027395</v>
      </c>
      <c r="L55" s="1"/>
      <c r="M55" s="1"/>
    </row>
    <row r="56" spans="1:13" ht="12.75">
      <c r="A56" s="33">
        <v>48</v>
      </c>
      <c r="B56" s="33">
        <f t="shared" si="9"/>
        <v>0</v>
      </c>
      <c r="C56" s="33">
        <f t="shared" si="6"/>
        <v>6</v>
      </c>
      <c r="D56" s="33">
        <f t="shared" si="7"/>
        <v>2</v>
      </c>
      <c r="E56" s="33">
        <f t="shared" si="10"/>
        <v>2</v>
      </c>
      <c r="F56" s="33">
        <f t="shared" si="1"/>
        <v>4</v>
      </c>
      <c r="G56" s="35">
        <f t="shared" si="2"/>
        <v>0.030684931506849315</v>
      </c>
      <c r="H56" s="36">
        <f t="shared" si="8"/>
        <v>0</v>
      </c>
      <c r="I56" s="33">
        <f t="shared" si="3"/>
        <v>0</v>
      </c>
      <c r="J56" s="33">
        <f t="shared" si="4"/>
        <v>0</v>
      </c>
      <c r="K56" s="35">
        <f t="shared" si="11"/>
        <v>2582.8132876712325</v>
      </c>
      <c r="L56" s="1"/>
      <c r="M56" s="1"/>
    </row>
    <row r="57" spans="1:13" ht="12.75">
      <c r="A57" s="33">
        <v>49</v>
      </c>
      <c r="B57" s="33">
        <f t="shared" si="9"/>
        <v>0</v>
      </c>
      <c r="C57" s="33">
        <f t="shared" si="6"/>
        <v>4</v>
      </c>
      <c r="D57" s="33">
        <f t="shared" si="7"/>
        <v>2</v>
      </c>
      <c r="E57" s="33">
        <f t="shared" si="10"/>
        <v>2</v>
      </c>
      <c r="F57" s="33">
        <f t="shared" si="1"/>
        <v>2</v>
      </c>
      <c r="G57" s="35">
        <f t="shared" si="2"/>
        <v>0.015342465753424657</v>
      </c>
      <c r="H57" s="36">
        <f t="shared" si="8"/>
        <v>0</v>
      </c>
      <c r="I57" s="33">
        <f t="shared" si="3"/>
        <v>0</v>
      </c>
      <c r="J57" s="33">
        <f t="shared" si="4"/>
        <v>0</v>
      </c>
      <c r="K57" s="35">
        <f t="shared" si="11"/>
        <v>2782.797945205479</v>
      </c>
      <c r="L57" s="1"/>
      <c r="M57" s="1"/>
    </row>
    <row r="58" spans="1:13" ht="12.75">
      <c r="A58" s="33">
        <v>50</v>
      </c>
      <c r="B58" s="33">
        <f t="shared" si="9"/>
        <v>0</v>
      </c>
      <c r="C58" s="33">
        <f t="shared" si="6"/>
        <v>2</v>
      </c>
      <c r="D58" s="33">
        <f t="shared" si="7"/>
        <v>2</v>
      </c>
      <c r="E58" s="33">
        <f t="shared" si="10"/>
        <v>2</v>
      </c>
      <c r="F58" s="33">
        <f t="shared" si="1"/>
        <v>0</v>
      </c>
      <c r="G58" s="35">
        <f t="shared" si="2"/>
        <v>0</v>
      </c>
      <c r="H58" s="36">
        <f t="shared" si="8"/>
        <v>0</v>
      </c>
      <c r="I58" s="33">
        <f t="shared" si="3"/>
        <v>0</v>
      </c>
      <c r="J58" s="33">
        <f t="shared" si="4"/>
        <v>0</v>
      </c>
      <c r="K58" s="35">
        <f t="shared" si="11"/>
        <v>2982.797945205479</v>
      </c>
      <c r="L58" s="1"/>
      <c r="M58" s="1"/>
    </row>
    <row r="59" spans="1:13" ht="12.75">
      <c r="A59" s="33">
        <v>51</v>
      </c>
      <c r="B59" s="33">
        <f t="shared" si="9"/>
        <v>20</v>
      </c>
      <c r="C59" s="33">
        <f t="shared" si="6"/>
        <v>20</v>
      </c>
      <c r="D59" s="33">
        <f t="shared" si="7"/>
        <v>2</v>
      </c>
      <c r="E59" s="33">
        <f t="shared" si="10"/>
        <v>2</v>
      </c>
      <c r="F59" s="33">
        <f t="shared" si="1"/>
        <v>18</v>
      </c>
      <c r="G59" s="35">
        <f t="shared" si="2"/>
        <v>0.13808219178082193</v>
      </c>
      <c r="H59" s="36">
        <f t="shared" si="8"/>
        <v>0</v>
      </c>
      <c r="I59" s="33">
        <f t="shared" si="3"/>
        <v>0</v>
      </c>
      <c r="J59" s="33">
        <f t="shared" si="4"/>
        <v>0</v>
      </c>
      <c r="K59" s="35">
        <f t="shared" si="11"/>
        <v>3182.659863013698</v>
      </c>
      <c r="L59" s="1"/>
      <c r="M59" s="1"/>
    </row>
    <row r="60" spans="1:13" ht="12.75">
      <c r="A60" s="33">
        <v>52</v>
      </c>
      <c r="B60" s="33">
        <f t="shared" si="9"/>
        <v>0</v>
      </c>
      <c r="C60" s="33">
        <f t="shared" si="6"/>
        <v>18</v>
      </c>
      <c r="D60" s="33">
        <f t="shared" si="7"/>
        <v>2</v>
      </c>
      <c r="E60" s="33">
        <f t="shared" si="10"/>
        <v>2</v>
      </c>
      <c r="F60" s="33">
        <f t="shared" si="1"/>
        <v>16</v>
      </c>
      <c r="G60" s="35">
        <f t="shared" si="2"/>
        <v>0.12273972602739726</v>
      </c>
      <c r="H60" s="36">
        <f t="shared" si="8"/>
        <v>0</v>
      </c>
      <c r="I60" s="33">
        <f t="shared" si="3"/>
        <v>0</v>
      </c>
      <c r="J60" s="33">
        <f t="shared" si="4"/>
        <v>0</v>
      </c>
      <c r="K60" s="35">
        <f t="shared" si="11"/>
        <v>3382.537123287671</v>
      </c>
      <c r="L60" s="1"/>
      <c r="M60" s="1"/>
    </row>
    <row r="61" spans="1:13" ht="12.75">
      <c r="A61" s="33">
        <v>53</v>
      </c>
      <c r="B61" s="33">
        <f t="shared" si="9"/>
        <v>0</v>
      </c>
      <c r="C61" s="33">
        <f t="shared" si="6"/>
        <v>16</v>
      </c>
      <c r="D61" s="33">
        <f t="shared" si="7"/>
        <v>2</v>
      </c>
      <c r="E61" s="33">
        <f t="shared" si="10"/>
        <v>2</v>
      </c>
      <c r="F61" s="33">
        <f t="shared" si="1"/>
        <v>14</v>
      </c>
      <c r="G61" s="35">
        <f t="shared" si="2"/>
        <v>0.1073972602739726</v>
      </c>
      <c r="H61" s="36">
        <f t="shared" si="8"/>
        <v>0</v>
      </c>
      <c r="I61" s="33">
        <f t="shared" si="3"/>
        <v>0</v>
      </c>
      <c r="J61" s="33">
        <f t="shared" si="4"/>
        <v>0</v>
      </c>
      <c r="K61" s="35">
        <f t="shared" si="11"/>
        <v>3582.429726027397</v>
      </c>
      <c r="L61" s="1"/>
      <c r="M61" s="1"/>
    </row>
    <row r="62" spans="1:13" ht="12.75">
      <c r="A62" s="33">
        <v>54</v>
      </c>
      <c r="B62" s="33">
        <f t="shared" si="9"/>
        <v>0</v>
      </c>
      <c r="C62" s="33">
        <f t="shared" si="6"/>
        <v>14</v>
      </c>
      <c r="D62" s="33">
        <f t="shared" si="7"/>
        <v>2</v>
      </c>
      <c r="E62" s="33">
        <f t="shared" si="10"/>
        <v>2</v>
      </c>
      <c r="F62" s="33">
        <f t="shared" si="1"/>
        <v>12</v>
      </c>
      <c r="G62" s="35">
        <f t="shared" si="2"/>
        <v>0.09205479452054795</v>
      </c>
      <c r="H62" s="36">
        <f t="shared" si="8"/>
        <v>0</v>
      </c>
      <c r="I62" s="33">
        <f t="shared" si="3"/>
        <v>0</v>
      </c>
      <c r="J62" s="33">
        <f t="shared" si="4"/>
        <v>0</v>
      </c>
      <c r="K62" s="35">
        <f t="shared" si="11"/>
        <v>3782.3376712328763</v>
      </c>
      <c r="L62" s="1"/>
      <c r="M62" s="1"/>
    </row>
    <row r="63" spans="1:13" ht="12.75">
      <c r="A63" s="33">
        <v>55</v>
      </c>
      <c r="B63" s="33">
        <f t="shared" si="9"/>
        <v>0</v>
      </c>
      <c r="C63" s="33">
        <f t="shared" si="6"/>
        <v>12</v>
      </c>
      <c r="D63" s="33">
        <f t="shared" si="7"/>
        <v>2</v>
      </c>
      <c r="E63" s="33">
        <f t="shared" si="10"/>
        <v>2</v>
      </c>
      <c r="F63" s="33">
        <f t="shared" si="1"/>
        <v>10</v>
      </c>
      <c r="G63" s="35">
        <f t="shared" si="2"/>
        <v>0.07671232876712329</v>
      </c>
      <c r="H63" s="36">
        <f t="shared" si="8"/>
        <v>20</v>
      </c>
      <c r="I63" s="33">
        <f t="shared" si="3"/>
        <v>2.75</v>
      </c>
      <c r="J63" s="33">
        <f t="shared" si="4"/>
        <v>1400</v>
      </c>
      <c r="K63" s="35">
        <f t="shared" si="11"/>
        <v>2579.5109589041094</v>
      </c>
      <c r="L63" s="1"/>
      <c r="M63" s="1"/>
    </row>
    <row r="64" spans="1:13" ht="12.75">
      <c r="A64" s="33">
        <v>56</v>
      </c>
      <c r="B64" s="33">
        <f t="shared" si="9"/>
        <v>0</v>
      </c>
      <c r="C64" s="33">
        <f t="shared" si="6"/>
        <v>10</v>
      </c>
      <c r="D64" s="33">
        <f t="shared" si="7"/>
        <v>2</v>
      </c>
      <c r="E64" s="33">
        <f t="shared" si="10"/>
        <v>2</v>
      </c>
      <c r="F64" s="33">
        <f t="shared" si="1"/>
        <v>8</v>
      </c>
      <c r="G64" s="35">
        <f t="shared" si="2"/>
        <v>0.06136986301369863</v>
      </c>
      <c r="H64" s="36">
        <f t="shared" si="8"/>
        <v>0</v>
      </c>
      <c r="I64" s="33">
        <f t="shared" si="3"/>
        <v>0</v>
      </c>
      <c r="J64" s="33">
        <f t="shared" si="4"/>
        <v>0</v>
      </c>
      <c r="K64" s="35">
        <f t="shared" si="11"/>
        <v>2779.449589041096</v>
      </c>
      <c r="L64" s="1"/>
      <c r="M64" s="1"/>
    </row>
    <row r="65" spans="1:13" ht="12.75">
      <c r="A65" s="33">
        <v>57</v>
      </c>
      <c r="B65" s="33">
        <f t="shared" si="9"/>
        <v>0</v>
      </c>
      <c r="C65" s="33">
        <f t="shared" si="6"/>
        <v>8</v>
      </c>
      <c r="D65" s="33">
        <f t="shared" si="7"/>
        <v>2</v>
      </c>
      <c r="E65" s="33">
        <f t="shared" si="10"/>
        <v>2</v>
      </c>
      <c r="F65" s="33">
        <f t="shared" si="1"/>
        <v>6</v>
      </c>
      <c r="G65" s="35">
        <f t="shared" si="2"/>
        <v>0.046027397260273974</v>
      </c>
      <c r="H65" s="36">
        <f t="shared" si="8"/>
        <v>0</v>
      </c>
      <c r="I65" s="33">
        <f t="shared" si="3"/>
        <v>0</v>
      </c>
      <c r="J65" s="33">
        <f t="shared" si="4"/>
        <v>0</v>
      </c>
      <c r="K65" s="35">
        <f t="shared" si="11"/>
        <v>2979.4035616438355</v>
      </c>
      <c r="L65" s="1"/>
      <c r="M65" s="1"/>
    </row>
    <row r="66" spans="1:13" ht="12.75">
      <c r="A66" s="33">
        <v>58</v>
      </c>
      <c r="B66" s="33">
        <f t="shared" si="9"/>
        <v>0</v>
      </c>
      <c r="C66" s="33">
        <f t="shared" si="6"/>
        <v>6</v>
      </c>
      <c r="D66" s="33">
        <f t="shared" si="7"/>
        <v>2</v>
      </c>
      <c r="E66" s="33">
        <f t="shared" si="10"/>
        <v>2</v>
      </c>
      <c r="F66" s="33">
        <f t="shared" si="1"/>
        <v>4</v>
      </c>
      <c r="G66" s="35">
        <f t="shared" si="2"/>
        <v>0.030684931506849315</v>
      </c>
      <c r="H66" s="36">
        <f t="shared" si="8"/>
        <v>0</v>
      </c>
      <c r="I66" s="33">
        <f t="shared" si="3"/>
        <v>0</v>
      </c>
      <c r="J66" s="33">
        <f t="shared" si="4"/>
        <v>0</v>
      </c>
      <c r="K66" s="35">
        <f t="shared" si="11"/>
        <v>3179.3728767123284</v>
      </c>
      <c r="L66" s="1"/>
      <c r="M66" s="1"/>
    </row>
    <row r="67" spans="1:13" ht="12.75">
      <c r="A67" s="33">
        <v>59</v>
      </c>
      <c r="B67" s="33">
        <f t="shared" si="9"/>
        <v>0</v>
      </c>
      <c r="C67" s="33">
        <f t="shared" si="6"/>
        <v>4</v>
      </c>
      <c r="D67" s="33">
        <f t="shared" si="7"/>
        <v>2</v>
      </c>
      <c r="E67" s="33">
        <f t="shared" si="10"/>
        <v>2</v>
      </c>
      <c r="F67" s="33">
        <f t="shared" si="1"/>
        <v>2</v>
      </c>
      <c r="G67" s="35">
        <f t="shared" si="2"/>
        <v>0.015342465753424657</v>
      </c>
      <c r="H67" s="36">
        <f t="shared" si="8"/>
        <v>0</v>
      </c>
      <c r="I67" s="33">
        <f t="shared" si="3"/>
        <v>0</v>
      </c>
      <c r="J67" s="33">
        <f t="shared" si="4"/>
        <v>0</v>
      </c>
      <c r="K67" s="35">
        <f t="shared" si="11"/>
        <v>3379.357534246575</v>
      </c>
      <c r="L67" s="1"/>
      <c r="M67" s="1"/>
    </row>
    <row r="68" spans="1:13" ht="12.75">
      <c r="A68" s="33">
        <v>60</v>
      </c>
      <c r="B68" s="33">
        <f t="shared" si="9"/>
        <v>0</v>
      </c>
      <c r="C68" s="33">
        <f t="shared" si="6"/>
        <v>2</v>
      </c>
      <c r="D68" s="33">
        <f t="shared" si="7"/>
        <v>2</v>
      </c>
      <c r="E68" s="33">
        <f t="shared" si="10"/>
        <v>2</v>
      </c>
      <c r="F68" s="33">
        <f t="shared" si="1"/>
        <v>0</v>
      </c>
      <c r="G68" s="35">
        <f t="shared" si="2"/>
        <v>0</v>
      </c>
      <c r="H68" s="36">
        <f t="shared" si="8"/>
        <v>0</v>
      </c>
      <c r="I68" s="33">
        <f t="shared" si="3"/>
        <v>0</v>
      </c>
      <c r="J68" s="33">
        <f t="shared" si="4"/>
        <v>0</v>
      </c>
      <c r="K68" s="35">
        <f t="shared" si="11"/>
        <v>3579.357534246575</v>
      </c>
      <c r="L68" s="1"/>
      <c r="M68" s="1"/>
    </row>
    <row r="69" spans="1:13" ht="12.75">
      <c r="A69" s="33">
        <v>61</v>
      </c>
      <c r="B69" s="33">
        <f t="shared" si="9"/>
        <v>20</v>
      </c>
      <c r="C69" s="33">
        <f t="shared" si="6"/>
        <v>20</v>
      </c>
      <c r="D69" s="33">
        <f t="shared" si="7"/>
        <v>2</v>
      </c>
      <c r="E69" s="33">
        <f t="shared" si="10"/>
        <v>2</v>
      </c>
      <c r="F69" s="33">
        <f t="shared" si="1"/>
        <v>18</v>
      </c>
      <c r="G69" s="35">
        <f t="shared" si="2"/>
        <v>0.13808219178082193</v>
      </c>
      <c r="H69" s="36">
        <f t="shared" si="8"/>
        <v>0</v>
      </c>
      <c r="I69" s="33">
        <f t="shared" si="3"/>
        <v>0</v>
      </c>
      <c r="J69" s="33">
        <f t="shared" si="4"/>
        <v>0</v>
      </c>
      <c r="K69" s="35">
        <f t="shared" si="11"/>
        <v>3779.219452054794</v>
      </c>
      <c r="L69" s="1"/>
      <c r="M69" s="1"/>
    </row>
    <row r="70" spans="1:13" ht="12.75">
      <c r="A70" s="33">
        <v>62</v>
      </c>
      <c r="B70" s="33">
        <f t="shared" si="9"/>
        <v>0</v>
      </c>
      <c r="C70" s="33">
        <f t="shared" si="6"/>
        <v>18</v>
      </c>
      <c r="D70" s="33">
        <f t="shared" si="7"/>
        <v>2</v>
      </c>
      <c r="E70" s="33">
        <f t="shared" si="10"/>
        <v>2</v>
      </c>
      <c r="F70" s="33">
        <f t="shared" si="1"/>
        <v>16</v>
      </c>
      <c r="G70" s="35">
        <f t="shared" si="2"/>
        <v>0.12273972602739726</v>
      </c>
      <c r="H70" s="36">
        <f t="shared" si="8"/>
        <v>0</v>
      </c>
      <c r="I70" s="33">
        <f t="shared" si="3"/>
        <v>0</v>
      </c>
      <c r="J70" s="33">
        <f t="shared" si="4"/>
        <v>0</v>
      </c>
      <c r="K70" s="35">
        <f t="shared" si="11"/>
        <v>3979.096712328767</v>
      </c>
      <c r="L70" s="1"/>
      <c r="M70" s="1"/>
    </row>
    <row r="71" spans="1:13" ht="12.75">
      <c r="A71" s="33">
        <v>63</v>
      </c>
      <c r="B71" s="33">
        <f t="shared" si="9"/>
        <v>0</v>
      </c>
      <c r="C71" s="33">
        <f t="shared" si="6"/>
        <v>16</v>
      </c>
      <c r="D71" s="33">
        <f t="shared" si="7"/>
        <v>2</v>
      </c>
      <c r="E71" s="33">
        <f t="shared" si="10"/>
        <v>2</v>
      </c>
      <c r="F71" s="33">
        <f t="shared" si="1"/>
        <v>14</v>
      </c>
      <c r="G71" s="35">
        <f t="shared" si="2"/>
        <v>0.1073972602739726</v>
      </c>
      <c r="H71" s="36">
        <f t="shared" si="8"/>
        <v>0</v>
      </c>
      <c r="I71" s="33">
        <f t="shared" si="3"/>
        <v>0</v>
      </c>
      <c r="J71" s="33">
        <f t="shared" si="4"/>
        <v>0</v>
      </c>
      <c r="K71" s="35">
        <f t="shared" si="11"/>
        <v>4178.989315068493</v>
      </c>
      <c r="L71" s="1"/>
      <c r="M71" s="1"/>
    </row>
    <row r="72" spans="1:13" ht="12.75">
      <c r="A72" s="33">
        <v>64</v>
      </c>
      <c r="B72" s="33">
        <f t="shared" si="9"/>
        <v>0</v>
      </c>
      <c r="C72" s="33">
        <f t="shared" si="6"/>
        <v>14</v>
      </c>
      <c r="D72" s="33">
        <f t="shared" si="7"/>
        <v>2</v>
      </c>
      <c r="E72" s="33">
        <f t="shared" si="10"/>
        <v>2</v>
      </c>
      <c r="F72" s="33">
        <f t="shared" si="1"/>
        <v>12</v>
      </c>
      <c r="G72" s="35">
        <f t="shared" si="2"/>
        <v>0.09205479452054795</v>
      </c>
      <c r="H72" s="36">
        <f t="shared" si="8"/>
        <v>0</v>
      </c>
      <c r="I72" s="33">
        <f t="shared" si="3"/>
        <v>0</v>
      </c>
      <c r="J72" s="33">
        <f t="shared" si="4"/>
        <v>0</v>
      </c>
      <c r="K72" s="35">
        <f t="shared" si="11"/>
        <v>4378.897260273972</v>
      </c>
      <c r="L72" s="1"/>
      <c r="M72" s="1"/>
    </row>
    <row r="73" spans="1:13" ht="12.75">
      <c r="A73" s="33">
        <v>65</v>
      </c>
      <c r="B73" s="33">
        <f t="shared" si="9"/>
        <v>0</v>
      </c>
      <c r="C73" s="33">
        <f t="shared" si="6"/>
        <v>12</v>
      </c>
      <c r="D73" s="33">
        <f t="shared" si="7"/>
        <v>2</v>
      </c>
      <c r="E73" s="33">
        <f t="shared" si="10"/>
        <v>2</v>
      </c>
      <c r="F73" s="33">
        <f aca="true" t="shared" si="12" ref="F73:F136">MAX(0,(C73-E73))</f>
        <v>10</v>
      </c>
      <c r="G73" s="35">
        <f aca="true" t="shared" si="13" ref="G73:G136">$C$5*$F$2*F73</f>
        <v>0.07671232876712329</v>
      </c>
      <c r="H73" s="36">
        <f t="shared" si="8"/>
        <v>20</v>
      </c>
      <c r="I73" s="33">
        <f aca="true" t="shared" si="14" ref="I73:I136">IF(H73&gt;0,$F$3,0)</f>
        <v>2.75</v>
      </c>
      <c r="J73" s="33">
        <f aca="true" t="shared" si="15" ref="J73:J136">H73*$F$2</f>
        <v>1400</v>
      </c>
      <c r="K73" s="35">
        <f aca="true" t="shared" si="16" ref="K73:K104">K72+(E73*$F$4-I73-G73-J73)</f>
        <v>3176.0705479452054</v>
      </c>
      <c r="L73" s="1"/>
      <c r="M73" s="1"/>
    </row>
    <row r="74" spans="1:13" ht="12.75">
      <c r="A74" s="33">
        <v>66</v>
      </c>
      <c r="B74" s="33">
        <f t="shared" si="9"/>
        <v>0</v>
      </c>
      <c r="C74" s="33">
        <f aca="true" t="shared" si="17" ref="C74:C137">F73+B74</f>
        <v>10</v>
      </c>
      <c r="D74" s="33">
        <f aca="true" t="shared" si="18" ref="D74:D137">$F$5</f>
        <v>2</v>
      </c>
      <c r="E74" s="33">
        <f t="shared" si="10"/>
        <v>2</v>
      </c>
      <c r="F74" s="33">
        <f t="shared" si="12"/>
        <v>8</v>
      </c>
      <c r="G74" s="35">
        <f t="shared" si="13"/>
        <v>0.06136986301369863</v>
      </c>
      <c r="H74" s="36">
        <f t="shared" si="8"/>
        <v>0</v>
      </c>
      <c r="I74" s="33">
        <f t="shared" si="14"/>
        <v>0</v>
      </c>
      <c r="J74" s="33">
        <f t="shared" si="15"/>
        <v>0</v>
      </c>
      <c r="K74" s="35">
        <f t="shared" si="16"/>
        <v>3376.0091780821917</v>
      </c>
      <c r="L74" s="1"/>
      <c r="M74" s="1"/>
    </row>
    <row r="75" spans="1:13" ht="12.75">
      <c r="A75" s="33">
        <v>67</v>
      </c>
      <c r="B75" s="33">
        <f t="shared" si="9"/>
        <v>0</v>
      </c>
      <c r="C75" s="33">
        <f t="shared" si="17"/>
        <v>8</v>
      </c>
      <c r="D75" s="33">
        <f t="shared" si="18"/>
        <v>2</v>
      </c>
      <c r="E75" s="33">
        <f t="shared" si="10"/>
        <v>2</v>
      </c>
      <c r="F75" s="33">
        <f t="shared" si="12"/>
        <v>6</v>
      </c>
      <c r="G75" s="35">
        <f t="shared" si="13"/>
        <v>0.046027397260273974</v>
      </c>
      <c r="H75" s="36">
        <f t="shared" si="8"/>
        <v>0</v>
      </c>
      <c r="I75" s="33">
        <f t="shared" si="14"/>
        <v>0</v>
      </c>
      <c r="J75" s="33">
        <f t="shared" si="15"/>
        <v>0</v>
      </c>
      <c r="K75" s="35">
        <f t="shared" si="16"/>
        <v>3575.9631506849314</v>
      </c>
      <c r="L75" s="1"/>
      <c r="M75" s="1"/>
    </row>
    <row r="76" spans="1:13" ht="12.75">
      <c r="A76" s="33">
        <v>68</v>
      </c>
      <c r="B76" s="33">
        <f t="shared" si="9"/>
        <v>0</v>
      </c>
      <c r="C76" s="33">
        <f t="shared" si="17"/>
        <v>6</v>
      </c>
      <c r="D76" s="33">
        <f t="shared" si="18"/>
        <v>2</v>
      </c>
      <c r="E76" s="33">
        <f t="shared" si="10"/>
        <v>2</v>
      </c>
      <c r="F76" s="33">
        <f t="shared" si="12"/>
        <v>4</v>
      </c>
      <c r="G76" s="35">
        <f t="shared" si="13"/>
        <v>0.030684931506849315</v>
      </c>
      <c r="H76" s="36">
        <f t="shared" si="8"/>
        <v>0</v>
      </c>
      <c r="I76" s="33">
        <f t="shared" si="14"/>
        <v>0</v>
      </c>
      <c r="J76" s="33">
        <f t="shared" si="15"/>
        <v>0</v>
      </c>
      <c r="K76" s="35">
        <f t="shared" si="16"/>
        <v>3775.9324657534244</v>
      </c>
      <c r="L76" s="1"/>
      <c r="M76" s="1"/>
    </row>
    <row r="77" spans="1:13" ht="12.75">
      <c r="A77" s="33">
        <v>69</v>
      </c>
      <c r="B77" s="33">
        <f t="shared" si="9"/>
        <v>0</v>
      </c>
      <c r="C77" s="33">
        <f t="shared" si="17"/>
        <v>4</v>
      </c>
      <c r="D77" s="33">
        <f t="shared" si="18"/>
        <v>2</v>
      </c>
      <c r="E77" s="33">
        <f t="shared" si="10"/>
        <v>2</v>
      </c>
      <c r="F77" s="33">
        <f t="shared" si="12"/>
        <v>2</v>
      </c>
      <c r="G77" s="35">
        <f t="shared" si="13"/>
        <v>0.015342465753424657</v>
      </c>
      <c r="H77" s="36">
        <f t="shared" si="8"/>
        <v>0</v>
      </c>
      <c r="I77" s="33">
        <f t="shared" si="14"/>
        <v>0</v>
      </c>
      <c r="J77" s="33">
        <f t="shared" si="15"/>
        <v>0</v>
      </c>
      <c r="K77" s="35">
        <f t="shared" si="16"/>
        <v>3975.917123287671</v>
      </c>
      <c r="L77" s="1"/>
      <c r="M77" s="1"/>
    </row>
    <row r="78" spans="1:13" ht="12.75">
      <c r="A78" s="33">
        <v>70</v>
      </c>
      <c r="B78" s="33">
        <f t="shared" si="9"/>
        <v>0</v>
      </c>
      <c r="C78" s="33">
        <f t="shared" si="17"/>
        <v>2</v>
      </c>
      <c r="D78" s="33">
        <f t="shared" si="18"/>
        <v>2</v>
      </c>
      <c r="E78" s="33">
        <f t="shared" si="10"/>
        <v>2</v>
      </c>
      <c r="F78" s="33">
        <f t="shared" si="12"/>
        <v>0</v>
      </c>
      <c r="G78" s="35">
        <f t="shared" si="13"/>
        <v>0</v>
      </c>
      <c r="H78" s="36">
        <f aca="true" t="shared" si="19" ref="H78:H141">IF(F78&lt;=$H$2,IF((SUM(H73:H77)=0),$K$2,0),0)</f>
        <v>0</v>
      </c>
      <c r="I78" s="33">
        <f t="shared" si="14"/>
        <v>0</v>
      </c>
      <c r="J78" s="33">
        <f t="shared" si="15"/>
        <v>0</v>
      </c>
      <c r="K78" s="35">
        <f t="shared" si="16"/>
        <v>4175.917123287671</v>
      </c>
      <c r="L78" s="1"/>
      <c r="M78" s="1"/>
    </row>
    <row r="79" spans="1:13" ht="12.75">
      <c r="A79" s="33">
        <v>71</v>
      </c>
      <c r="B79" s="33">
        <f t="shared" si="9"/>
        <v>20</v>
      </c>
      <c r="C79" s="33">
        <f t="shared" si="17"/>
        <v>20</v>
      </c>
      <c r="D79" s="33">
        <f t="shared" si="18"/>
        <v>2</v>
      </c>
      <c r="E79" s="33">
        <f t="shared" si="10"/>
        <v>2</v>
      </c>
      <c r="F79" s="33">
        <f t="shared" si="12"/>
        <v>18</v>
      </c>
      <c r="G79" s="35">
        <f t="shared" si="13"/>
        <v>0.13808219178082193</v>
      </c>
      <c r="H79" s="36">
        <f t="shared" si="19"/>
        <v>0</v>
      </c>
      <c r="I79" s="33">
        <f t="shared" si="14"/>
        <v>0</v>
      </c>
      <c r="J79" s="33">
        <f t="shared" si="15"/>
        <v>0</v>
      </c>
      <c r="K79" s="35">
        <f t="shared" si="16"/>
        <v>4375.77904109589</v>
      </c>
      <c r="L79" s="1"/>
      <c r="M79" s="1"/>
    </row>
    <row r="80" spans="1:13" ht="12.75">
      <c r="A80" s="33">
        <v>72</v>
      </c>
      <c r="B80" s="33">
        <f t="shared" si="9"/>
        <v>0</v>
      </c>
      <c r="C80" s="33">
        <f t="shared" si="17"/>
        <v>18</v>
      </c>
      <c r="D80" s="33">
        <f t="shared" si="18"/>
        <v>2</v>
      </c>
      <c r="E80" s="33">
        <f t="shared" si="10"/>
        <v>2</v>
      </c>
      <c r="F80" s="33">
        <f t="shared" si="12"/>
        <v>16</v>
      </c>
      <c r="G80" s="35">
        <f t="shared" si="13"/>
        <v>0.12273972602739726</v>
      </c>
      <c r="H80" s="36">
        <f t="shared" si="19"/>
        <v>0</v>
      </c>
      <c r="I80" s="33">
        <f t="shared" si="14"/>
        <v>0</v>
      </c>
      <c r="J80" s="33">
        <f t="shared" si="15"/>
        <v>0</v>
      </c>
      <c r="K80" s="35">
        <f t="shared" si="16"/>
        <v>4575.656301369862</v>
      </c>
      <c r="L80" s="1"/>
      <c r="M80" s="1"/>
    </row>
    <row r="81" spans="1:13" ht="12.75">
      <c r="A81" s="33">
        <v>73</v>
      </c>
      <c r="B81" s="33">
        <f t="shared" si="9"/>
        <v>0</v>
      </c>
      <c r="C81" s="33">
        <f t="shared" si="17"/>
        <v>16</v>
      </c>
      <c r="D81" s="33">
        <f t="shared" si="18"/>
        <v>2</v>
      </c>
      <c r="E81" s="33">
        <f t="shared" si="10"/>
        <v>2</v>
      </c>
      <c r="F81" s="33">
        <f t="shared" si="12"/>
        <v>14</v>
      </c>
      <c r="G81" s="35">
        <f t="shared" si="13"/>
        <v>0.1073972602739726</v>
      </c>
      <c r="H81" s="36">
        <f t="shared" si="19"/>
        <v>0</v>
      </c>
      <c r="I81" s="33">
        <f t="shared" si="14"/>
        <v>0</v>
      </c>
      <c r="J81" s="33">
        <f t="shared" si="15"/>
        <v>0</v>
      </c>
      <c r="K81" s="35">
        <f t="shared" si="16"/>
        <v>4775.548904109588</v>
      </c>
      <c r="L81" s="1"/>
      <c r="M81" s="1"/>
    </row>
    <row r="82" spans="1:13" ht="12.75">
      <c r="A82" s="33">
        <v>74</v>
      </c>
      <c r="B82" s="33">
        <f t="shared" si="9"/>
        <v>0</v>
      </c>
      <c r="C82" s="33">
        <f t="shared" si="17"/>
        <v>14</v>
      </c>
      <c r="D82" s="33">
        <f t="shared" si="18"/>
        <v>2</v>
      </c>
      <c r="E82" s="33">
        <f t="shared" si="10"/>
        <v>2</v>
      </c>
      <c r="F82" s="33">
        <f t="shared" si="12"/>
        <v>12</v>
      </c>
      <c r="G82" s="35">
        <f t="shared" si="13"/>
        <v>0.09205479452054795</v>
      </c>
      <c r="H82" s="36">
        <f t="shared" si="19"/>
        <v>0</v>
      </c>
      <c r="I82" s="33">
        <f t="shared" si="14"/>
        <v>0</v>
      </c>
      <c r="J82" s="33">
        <f t="shared" si="15"/>
        <v>0</v>
      </c>
      <c r="K82" s="35">
        <f t="shared" si="16"/>
        <v>4975.456849315067</v>
      </c>
      <c r="L82" s="1"/>
      <c r="M82" s="1"/>
    </row>
    <row r="83" spans="1:13" ht="12.75">
      <c r="A83" s="33">
        <v>75</v>
      </c>
      <c r="B83" s="33">
        <f aca="true" t="shared" si="20" ref="B83:B146">H77</f>
        <v>0</v>
      </c>
      <c r="C83" s="33">
        <f t="shared" si="17"/>
        <v>12</v>
      </c>
      <c r="D83" s="33">
        <f t="shared" si="18"/>
        <v>2</v>
      </c>
      <c r="E83" s="33">
        <f aca="true" t="shared" si="21" ref="E83:E146">MIN(C83,D83)</f>
        <v>2</v>
      </c>
      <c r="F83" s="33">
        <f t="shared" si="12"/>
        <v>10</v>
      </c>
      <c r="G83" s="35">
        <f t="shared" si="13"/>
        <v>0.07671232876712329</v>
      </c>
      <c r="H83" s="36">
        <f t="shared" si="19"/>
        <v>20</v>
      </c>
      <c r="I83" s="33">
        <f t="shared" si="14"/>
        <v>2.75</v>
      </c>
      <c r="J83" s="33">
        <f t="shared" si="15"/>
        <v>1400</v>
      </c>
      <c r="K83" s="35">
        <f t="shared" si="16"/>
        <v>3772.6301369863004</v>
      </c>
      <c r="L83" s="1"/>
      <c r="M83" s="1"/>
    </row>
    <row r="84" spans="1:13" ht="12.75">
      <c r="A84" s="33">
        <v>76</v>
      </c>
      <c r="B84" s="33">
        <f t="shared" si="20"/>
        <v>0</v>
      </c>
      <c r="C84" s="33">
        <f t="shared" si="17"/>
        <v>10</v>
      </c>
      <c r="D84" s="33">
        <f t="shared" si="18"/>
        <v>2</v>
      </c>
      <c r="E84" s="33">
        <f t="shared" si="21"/>
        <v>2</v>
      </c>
      <c r="F84" s="33">
        <f t="shared" si="12"/>
        <v>8</v>
      </c>
      <c r="G84" s="35">
        <f t="shared" si="13"/>
        <v>0.06136986301369863</v>
      </c>
      <c r="H84" s="36">
        <f t="shared" si="19"/>
        <v>0</v>
      </c>
      <c r="I84" s="33">
        <f t="shared" si="14"/>
        <v>0</v>
      </c>
      <c r="J84" s="33">
        <f t="shared" si="15"/>
        <v>0</v>
      </c>
      <c r="K84" s="35">
        <f t="shared" si="16"/>
        <v>3972.5687671232868</v>
      </c>
      <c r="L84" s="1"/>
      <c r="M84" s="1"/>
    </row>
    <row r="85" spans="1:13" ht="12.75">
      <c r="A85" s="33">
        <v>77</v>
      </c>
      <c r="B85" s="33">
        <f t="shared" si="20"/>
        <v>0</v>
      </c>
      <c r="C85" s="33">
        <f t="shared" si="17"/>
        <v>8</v>
      </c>
      <c r="D85" s="33">
        <f t="shared" si="18"/>
        <v>2</v>
      </c>
      <c r="E85" s="33">
        <f t="shared" si="21"/>
        <v>2</v>
      </c>
      <c r="F85" s="33">
        <f t="shared" si="12"/>
        <v>6</v>
      </c>
      <c r="G85" s="35">
        <f t="shared" si="13"/>
        <v>0.046027397260273974</v>
      </c>
      <c r="H85" s="36">
        <f t="shared" si="19"/>
        <v>0</v>
      </c>
      <c r="I85" s="33">
        <f t="shared" si="14"/>
        <v>0</v>
      </c>
      <c r="J85" s="33">
        <f t="shared" si="15"/>
        <v>0</v>
      </c>
      <c r="K85" s="35">
        <f t="shared" si="16"/>
        <v>4172.522739726027</v>
      </c>
      <c r="L85" s="1"/>
      <c r="M85" s="1"/>
    </row>
    <row r="86" spans="1:13" ht="12.75">
      <c r="A86" s="33">
        <v>78</v>
      </c>
      <c r="B86" s="33">
        <f t="shared" si="20"/>
        <v>0</v>
      </c>
      <c r="C86" s="33">
        <f t="shared" si="17"/>
        <v>6</v>
      </c>
      <c r="D86" s="33">
        <f t="shared" si="18"/>
        <v>2</v>
      </c>
      <c r="E86" s="33">
        <f t="shared" si="21"/>
        <v>2</v>
      </c>
      <c r="F86" s="33">
        <f t="shared" si="12"/>
        <v>4</v>
      </c>
      <c r="G86" s="35">
        <f t="shared" si="13"/>
        <v>0.030684931506849315</v>
      </c>
      <c r="H86" s="36">
        <f t="shared" si="19"/>
        <v>0</v>
      </c>
      <c r="I86" s="33">
        <f t="shared" si="14"/>
        <v>0</v>
      </c>
      <c r="J86" s="33">
        <f t="shared" si="15"/>
        <v>0</v>
      </c>
      <c r="K86" s="35">
        <f t="shared" si="16"/>
        <v>4372.49205479452</v>
      </c>
      <c r="L86" s="1"/>
      <c r="M86" s="1"/>
    </row>
    <row r="87" spans="1:13" ht="12.75">
      <c r="A87" s="33">
        <v>79</v>
      </c>
      <c r="B87" s="33">
        <f t="shared" si="20"/>
        <v>0</v>
      </c>
      <c r="C87" s="33">
        <f t="shared" si="17"/>
        <v>4</v>
      </c>
      <c r="D87" s="33">
        <f t="shared" si="18"/>
        <v>2</v>
      </c>
      <c r="E87" s="33">
        <f t="shared" si="21"/>
        <v>2</v>
      </c>
      <c r="F87" s="33">
        <f t="shared" si="12"/>
        <v>2</v>
      </c>
      <c r="G87" s="35">
        <f t="shared" si="13"/>
        <v>0.015342465753424657</v>
      </c>
      <c r="H87" s="36">
        <f t="shared" si="19"/>
        <v>0</v>
      </c>
      <c r="I87" s="33">
        <f t="shared" si="14"/>
        <v>0</v>
      </c>
      <c r="J87" s="33">
        <f t="shared" si="15"/>
        <v>0</v>
      </c>
      <c r="K87" s="35">
        <f t="shared" si="16"/>
        <v>4572.476712328767</v>
      </c>
      <c r="L87" s="1"/>
      <c r="M87" s="1"/>
    </row>
    <row r="88" spans="1:13" ht="12.75">
      <c r="A88" s="33">
        <v>80</v>
      </c>
      <c r="B88" s="33">
        <f t="shared" si="20"/>
        <v>0</v>
      </c>
      <c r="C88" s="33">
        <f t="shared" si="17"/>
        <v>2</v>
      </c>
      <c r="D88" s="33">
        <f t="shared" si="18"/>
        <v>2</v>
      </c>
      <c r="E88" s="33">
        <f t="shared" si="21"/>
        <v>2</v>
      </c>
      <c r="F88" s="33">
        <f t="shared" si="12"/>
        <v>0</v>
      </c>
      <c r="G88" s="35">
        <f t="shared" si="13"/>
        <v>0</v>
      </c>
      <c r="H88" s="36">
        <f t="shared" si="19"/>
        <v>0</v>
      </c>
      <c r="I88" s="33">
        <f t="shared" si="14"/>
        <v>0</v>
      </c>
      <c r="J88" s="33">
        <f t="shared" si="15"/>
        <v>0</v>
      </c>
      <c r="K88" s="35">
        <f t="shared" si="16"/>
        <v>4772.476712328767</v>
      </c>
      <c r="L88" s="1"/>
      <c r="M88" s="1"/>
    </row>
    <row r="89" spans="1:13" ht="12.75">
      <c r="A89" s="33">
        <v>81</v>
      </c>
      <c r="B89" s="33">
        <f t="shared" si="20"/>
        <v>20</v>
      </c>
      <c r="C89" s="33">
        <f t="shared" si="17"/>
        <v>20</v>
      </c>
      <c r="D89" s="33">
        <f t="shared" si="18"/>
        <v>2</v>
      </c>
      <c r="E89" s="33">
        <f t="shared" si="21"/>
        <v>2</v>
      </c>
      <c r="F89" s="33">
        <f t="shared" si="12"/>
        <v>18</v>
      </c>
      <c r="G89" s="35">
        <f t="shared" si="13"/>
        <v>0.13808219178082193</v>
      </c>
      <c r="H89" s="36">
        <f t="shared" si="19"/>
        <v>0</v>
      </c>
      <c r="I89" s="33">
        <f t="shared" si="14"/>
        <v>0</v>
      </c>
      <c r="J89" s="33">
        <f t="shared" si="15"/>
        <v>0</v>
      </c>
      <c r="K89" s="35">
        <f t="shared" si="16"/>
        <v>4972.338630136986</v>
      </c>
      <c r="L89" s="1"/>
      <c r="M89" s="1"/>
    </row>
    <row r="90" spans="1:13" ht="12.75">
      <c r="A90" s="33">
        <v>82</v>
      </c>
      <c r="B90" s="33">
        <f t="shared" si="20"/>
        <v>0</v>
      </c>
      <c r="C90" s="33">
        <f t="shared" si="17"/>
        <v>18</v>
      </c>
      <c r="D90" s="33">
        <f t="shared" si="18"/>
        <v>2</v>
      </c>
      <c r="E90" s="33">
        <f t="shared" si="21"/>
        <v>2</v>
      </c>
      <c r="F90" s="33">
        <f t="shared" si="12"/>
        <v>16</v>
      </c>
      <c r="G90" s="35">
        <f t="shared" si="13"/>
        <v>0.12273972602739726</v>
      </c>
      <c r="H90" s="36">
        <f t="shared" si="19"/>
        <v>0</v>
      </c>
      <c r="I90" s="33">
        <f t="shared" si="14"/>
        <v>0</v>
      </c>
      <c r="J90" s="33">
        <f t="shared" si="15"/>
        <v>0</v>
      </c>
      <c r="K90" s="35">
        <f t="shared" si="16"/>
        <v>5172.215890410958</v>
      </c>
      <c r="L90" s="1"/>
      <c r="M90" s="1"/>
    </row>
    <row r="91" spans="1:13" ht="12.75">
      <c r="A91" s="33">
        <v>83</v>
      </c>
      <c r="B91" s="33">
        <f t="shared" si="20"/>
        <v>0</v>
      </c>
      <c r="C91" s="33">
        <f t="shared" si="17"/>
        <v>16</v>
      </c>
      <c r="D91" s="33">
        <f t="shared" si="18"/>
        <v>2</v>
      </c>
      <c r="E91" s="33">
        <f t="shared" si="21"/>
        <v>2</v>
      </c>
      <c r="F91" s="33">
        <f t="shared" si="12"/>
        <v>14</v>
      </c>
      <c r="G91" s="35">
        <f t="shared" si="13"/>
        <v>0.1073972602739726</v>
      </c>
      <c r="H91" s="36">
        <f t="shared" si="19"/>
        <v>0</v>
      </c>
      <c r="I91" s="33">
        <f t="shared" si="14"/>
        <v>0</v>
      </c>
      <c r="J91" s="33">
        <f t="shared" si="15"/>
        <v>0</v>
      </c>
      <c r="K91" s="35">
        <f t="shared" si="16"/>
        <v>5372.108493150684</v>
      </c>
      <c r="L91" s="1"/>
      <c r="M91" s="1"/>
    </row>
    <row r="92" spans="1:13" ht="12.75">
      <c r="A92" s="33">
        <v>84</v>
      </c>
      <c r="B92" s="33">
        <f t="shared" si="20"/>
        <v>0</v>
      </c>
      <c r="C92" s="33">
        <f t="shared" si="17"/>
        <v>14</v>
      </c>
      <c r="D92" s="33">
        <f t="shared" si="18"/>
        <v>2</v>
      </c>
      <c r="E92" s="33">
        <f t="shared" si="21"/>
        <v>2</v>
      </c>
      <c r="F92" s="33">
        <f t="shared" si="12"/>
        <v>12</v>
      </c>
      <c r="G92" s="35">
        <f t="shared" si="13"/>
        <v>0.09205479452054795</v>
      </c>
      <c r="H92" s="36">
        <f t="shared" si="19"/>
        <v>0</v>
      </c>
      <c r="I92" s="33">
        <f t="shared" si="14"/>
        <v>0</v>
      </c>
      <c r="J92" s="33">
        <f t="shared" si="15"/>
        <v>0</v>
      </c>
      <c r="K92" s="35">
        <f t="shared" si="16"/>
        <v>5572.016438356163</v>
      </c>
      <c r="L92" s="1"/>
      <c r="M92" s="1"/>
    </row>
    <row r="93" spans="1:13" ht="12.75">
      <c r="A93" s="33">
        <v>85</v>
      </c>
      <c r="B93" s="33">
        <f t="shared" si="20"/>
        <v>0</v>
      </c>
      <c r="C93" s="33">
        <f t="shared" si="17"/>
        <v>12</v>
      </c>
      <c r="D93" s="33">
        <f t="shared" si="18"/>
        <v>2</v>
      </c>
      <c r="E93" s="33">
        <f t="shared" si="21"/>
        <v>2</v>
      </c>
      <c r="F93" s="33">
        <f t="shared" si="12"/>
        <v>10</v>
      </c>
      <c r="G93" s="35">
        <f t="shared" si="13"/>
        <v>0.07671232876712329</v>
      </c>
      <c r="H93" s="36">
        <f t="shared" si="19"/>
        <v>20</v>
      </c>
      <c r="I93" s="33">
        <f t="shared" si="14"/>
        <v>2.75</v>
      </c>
      <c r="J93" s="33">
        <f t="shared" si="15"/>
        <v>1400</v>
      </c>
      <c r="K93" s="35">
        <f t="shared" si="16"/>
        <v>4369.189726027396</v>
      </c>
      <c r="L93" s="1"/>
      <c r="M93" s="1"/>
    </row>
    <row r="94" spans="1:13" ht="12.75">
      <c r="A94" s="33">
        <v>86</v>
      </c>
      <c r="B94" s="33">
        <f t="shared" si="20"/>
        <v>0</v>
      </c>
      <c r="C94" s="33">
        <f t="shared" si="17"/>
        <v>10</v>
      </c>
      <c r="D94" s="33">
        <f t="shared" si="18"/>
        <v>2</v>
      </c>
      <c r="E94" s="33">
        <f t="shared" si="21"/>
        <v>2</v>
      </c>
      <c r="F94" s="33">
        <f t="shared" si="12"/>
        <v>8</v>
      </c>
      <c r="G94" s="35">
        <f t="shared" si="13"/>
        <v>0.06136986301369863</v>
      </c>
      <c r="H94" s="36">
        <f t="shared" si="19"/>
        <v>0</v>
      </c>
      <c r="I94" s="33">
        <f t="shared" si="14"/>
        <v>0</v>
      </c>
      <c r="J94" s="33">
        <f t="shared" si="15"/>
        <v>0</v>
      </c>
      <c r="K94" s="35">
        <f t="shared" si="16"/>
        <v>4569.128356164382</v>
      </c>
      <c r="L94" s="1"/>
      <c r="M94" s="1"/>
    </row>
    <row r="95" spans="1:13" ht="12.75">
      <c r="A95" s="33">
        <v>87</v>
      </c>
      <c r="B95" s="33">
        <f t="shared" si="20"/>
        <v>0</v>
      </c>
      <c r="C95" s="33">
        <f t="shared" si="17"/>
        <v>8</v>
      </c>
      <c r="D95" s="33">
        <f t="shared" si="18"/>
        <v>2</v>
      </c>
      <c r="E95" s="33">
        <f t="shared" si="21"/>
        <v>2</v>
      </c>
      <c r="F95" s="33">
        <f t="shared" si="12"/>
        <v>6</v>
      </c>
      <c r="G95" s="35">
        <f t="shared" si="13"/>
        <v>0.046027397260273974</v>
      </c>
      <c r="H95" s="36">
        <f t="shared" si="19"/>
        <v>0</v>
      </c>
      <c r="I95" s="33">
        <f t="shared" si="14"/>
        <v>0</v>
      </c>
      <c r="J95" s="33">
        <f t="shared" si="15"/>
        <v>0</v>
      </c>
      <c r="K95" s="35">
        <f t="shared" si="16"/>
        <v>4769.082328767122</v>
      </c>
      <c r="L95" s="1"/>
      <c r="M95" s="1"/>
    </row>
    <row r="96" spans="1:13" ht="12.75">
      <c r="A96" s="33">
        <v>88</v>
      </c>
      <c r="B96" s="33">
        <f t="shared" si="20"/>
        <v>0</v>
      </c>
      <c r="C96" s="33">
        <f t="shared" si="17"/>
        <v>6</v>
      </c>
      <c r="D96" s="33">
        <f t="shared" si="18"/>
        <v>2</v>
      </c>
      <c r="E96" s="33">
        <f t="shared" si="21"/>
        <v>2</v>
      </c>
      <c r="F96" s="33">
        <f t="shared" si="12"/>
        <v>4</v>
      </c>
      <c r="G96" s="35">
        <f t="shared" si="13"/>
        <v>0.030684931506849315</v>
      </c>
      <c r="H96" s="36">
        <f t="shared" si="19"/>
        <v>0</v>
      </c>
      <c r="I96" s="33">
        <f t="shared" si="14"/>
        <v>0</v>
      </c>
      <c r="J96" s="33">
        <f t="shared" si="15"/>
        <v>0</v>
      </c>
      <c r="K96" s="35">
        <f t="shared" si="16"/>
        <v>4969.051643835615</v>
      </c>
      <c r="L96" s="1"/>
      <c r="M96" s="1"/>
    </row>
    <row r="97" spans="1:13" ht="12.75">
      <c r="A97" s="33">
        <v>89</v>
      </c>
      <c r="B97" s="33">
        <f t="shared" si="20"/>
        <v>0</v>
      </c>
      <c r="C97" s="33">
        <f t="shared" si="17"/>
        <v>4</v>
      </c>
      <c r="D97" s="33">
        <f t="shared" si="18"/>
        <v>2</v>
      </c>
      <c r="E97" s="33">
        <f t="shared" si="21"/>
        <v>2</v>
      </c>
      <c r="F97" s="33">
        <f t="shared" si="12"/>
        <v>2</v>
      </c>
      <c r="G97" s="35">
        <f t="shared" si="13"/>
        <v>0.015342465753424657</v>
      </c>
      <c r="H97" s="36">
        <f t="shared" si="19"/>
        <v>0</v>
      </c>
      <c r="I97" s="33">
        <f t="shared" si="14"/>
        <v>0</v>
      </c>
      <c r="J97" s="33">
        <f t="shared" si="15"/>
        <v>0</v>
      </c>
      <c r="K97" s="35">
        <f t="shared" si="16"/>
        <v>5169.036301369862</v>
      </c>
      <c r="L97" s="1"/>
      <c r="M97" s="1"/>
    </row>
    <row r="98" spans="1:13" ht="12.75">
      <c r="A98" s="33">
        <v>90</v>
      </c>
      <c r="B98" s="33">
        <f t="shared" si="20"/>
        <v>0</v>
      </c>
      <c r="C98" s="33">
        <f t="shared" si="17"/>
        <v>2</v>
      </c>
      <c r="D98" s="33">
        <f t="shared" si="18"/>
        <v>2</v>
      </c>
      <c r="E98" s="33">
        <f t="shared" si="21"/>
        <v>2</v>
      </c>
      <c r="F98" s="33">
        <f t="shared" si="12"/>
        <v>0</v>
      </c>
      <c r="G98" s="35">
        <f t="shared" si="13"/>
        <v>0</v>
      </c>
      <c r="H98" s="36">
        <f t="shared" si="19"/>
        <v>0</v>
      </c>
      <c r="I98" s="33">
        <f t="shared" si="14"/>
        <v>0</v>
      </c>
      <c r="J98" s="33">
        <f t="shared" si="15"/>
        <v>0</v>
      </c>
      <c r="K98" s="35">
        <f t="shared" si="16"/>
        <v>5369.036301369862</v>
      </c>
      <c r="L98" s="1"/>
      <c r="M98" s="1"/>
    </row>
    <row r="99" spans="1:13" ht="12.75">
      <c r="A99" s="33">
        <v>91</v>
      </c>
      <c r="B99" s="33">
        <f t="shared" si="20"/>
        <v>20</v>
      </c>
      <c r="C99" s="33">
        <f t="shared" si="17"/>
        <v>20</v>
      </c>
      <c r="D99" s="33">
        <f t="shared" si="18"/>
        <v>2</v>
      </c>
      <c r="E99" s="33">
        <f t="shared" si="21"/>
        <v>2</v>
      </c>
      <c r="F99" s="33">
        <f t="shared" si="12"/>
        <v>18</v>
      </c>
      <c r="G99" s="35">
        <f t="shared" si="13"/>
        <v>0.13808219178082193</v>
      </c>
      <c r="H99" s="36">
        <f t="shared" si="19"/>
        <v>0</v>
      </c>
      <c r="I99" s="33">
        <f t="shared" si="14"/>
        <v>0</v>
      </c>
      <c r="J99" s="33">
        <f t="shared" si="15"/>
        <v>0</v>
      </c>
      <c r="K99" s="35">
        <f t="shared" si="16"/>
        <v>5568.898219178081</v>
      </c>
      <c r="L99" s="1"/>
      <c r="M99" s="1"/>
    </row>
    <row r="100" spans="1:13" ht="12.75">
      <c r="A100" s="33">
        <v>92</v>
      </c>
      <c r="B100" s="33">
        <f t="shared" si="20"/>
        <v>0</v>
      </c>
      <c r="C100" s="33">
        <f t="shared" si="17"/>
        <v>18</v>
      </c>
      <c r="D100" s="33">
        <f t="shared" si="18"/>
        <v>2</v>
      </c>
      <c r="E100" s="33">
        <f t="shared" si="21"/>
        <v>2</v>
      </c>
      <c r="F100" s="33">
        <f t="shared" si="12"/>
        <v>16</v>
      </c>
      <c r="G100" s="35">
        <f t="shared" si="13"/>
        <v>0.12273972602739726</v>
      </c>
      <c r="H100" s="36">
        <f t="shared" si="19"/>
        <v>0</v>
      </c>
      <c r="I100" s="33">
        <f t="shared" si="14"/>
        <v>0</v>
      </c>
      <c r="J100" s="33">
        <f t="shared" si="15"/>
        <v>0</v>
      </c>
      <c r="K100" s="35">
        <f t="shared" si="16"/>
        <v>5768.775479452053</v>
      </c>
      <c r="L100" s="1"/>
      <c r="M100" s="1"/>
    </row>
    <row r="101" spans="1:13" ht="12.75">
      <c r="A101" s="33">
        <v>93</v>
      </c>
      <c r="B101" s="33">
        <f t="shared" si="20"/>
        <v>0</v>
      </c>
      <c r="C101" s="33">
        <f t="shared" si="17"/>
        <v>16</v>
      </c>
      <c r="D101" s="33">
        <f t="shared" si="18"/>
        <v>2</v>
      </c>
      <c r="E101" s="33">
        <f t="shared" si="21"/>
        <v>2</v>
      </c>
      <c r="F101" s="33">
        <f t="shared" si="12"/>
        <v>14</v>
      </c>
      <c r="G101" s="35">
        <f t="shared" si="13"/>
        <v>0.1073972602739726</v>
      </c>
      <c r="H101" s="36">
        <f t="shared" si="19"/>
        <v>0</v>
      </c>
      <c r="I101" s="33">
        <f t="shared" si="14"/>
        <v>0</v>
      </c>
      <c r="J101" s="33">
        <f t="shared" si="15"/>
        <v>0</v>
      </c>
      <c r="K101" s="35">
        <f t="shared" si="16"/>
        <v>5968.668082191779</v>
      </c>
      <c r="L101" s="1"/>
      <c r="M101" s="1"/>
    </row>
    <row r="102" spans="1:13" ht="12.75">
      <c r="A102" s="33">
        <v>94</v>
      </c>
      <c r="B102" s="33">
        <f t="shared" si="20"/>
        <v>0</v>
      </c>
      <c r="C102" s="33">
        <f t="shared" si="17"/>
        <v>14</v>
      </c>
      <c r="D102" s="33">
        <f t="shared" si="18"/>
        <v>2</v>
      </c>
      <c r="E102" s="33">
        <f t="shared" si="21"/>
        <v>2</v>
      </c>
      <c r="F102" s="33">
        <f t="shared" si="12"/>
        <v>12</v>
      </c>
      <c r="G102" s="35">
        <f t="shared" si="13"/>
        <v>0.09205479452054795</v>
      </c>
      <c r="H102" s="36">
        <f t="shared" si="19"/>
        <v>0</v>
      </c>
      <c r="I102" s="33">
        <f t="shared" si="14"/>
        <v>0</v>
      </c>
      <c r="J102" s="33">
        <f t="shared" si="15"/>
        <v>0</v>
      </c>
      <c r="K102" s="35">
        <f t="shared" si="16"/>
        <v>6168.576027397258</v>
      </c>
      <c r="L102" s="1"/>
      <c r="M102" s="1"/>
    </row>
    <row r="103" spans="1:13" ht="12.75">
      <c r="A103" s="33">
        <v>95</v>
      </c>
      <c r="B103" s="33">
        <f t="shared" si="20"/>
        <v>0</v>
      </c>
      <c r="C103" s="33">
        <f t="shared" si="17"/>
        <v>12</v>
      </c>
      <c r="D103" s="33">
        <f t="shared" si="18"/>
        <v>2</v>
      </c>
      <c r="E103" s="33">
        <f t="shared" si="21"/>
        <v>2</v>
      </c>
      <c r="F103" s="33">
        <f t="shared" si="12"/>
        <v>10</v>
      </c>
      <c r="G103" s="35">
        <f t="shared" si="13"/>
        <v>0.07671232876712329</v>
      </c>
      <c r="H103" s="36">
        <f t="shared" si="19"/>
        <v>20</v>
      </c>
      <c r="I103" s="33">
        <f t="shared" si="14"/>
        <v>2.75</v>
      </c>
      <c r="J103" s="33">
        <f t="shared" si="15"/>
        <v>1400</v>
      </c>
      <c r="K103" s="35">
        <f t="shared" si="16"/>
        <v>4965.749315068491</v>
      </c>
      <c r="L103" s="1"/>
      <c r="M103" s="1"/>
    </row>
    <row r="104" spans="1:13" ht="12.75">
      <c r="A104" s="33">
        <v>96</v>
      </c>
      <c r="B104" s="33">
        <f t="shared" si="20"/>
        <v>0</v>
      </c>
      <c r="C104" s="33">
        <f t="shared" si="17"/>
        <v>10</v>
      </c>
      <c r="D104" s="33">
        <f t="shared" si="18"/>
        <v>2</v>
      </c>
      <c r="E104" s="33">
        <f t="shared" si="21"/>
        <v>2</v>
      </c>
      <c r="F104" s="33">
        <f t="shared" si="12"/>
        <v>8</v>
      </c>
      <c r="G104" s="35">
        <f t="shared" si="13"/>
        <v>0.06136986301369863</v>
      </c>
      <c r="H104" s="36">
        <f t="shared" si="19"/>
        <v>0</v>
      </c>
      <c r="I104" s="33">
        <f t="shared" si="14"/>
        <v>0</v>
      </c>
      <c r="J104" s="33">
        <f t="shared" si="15"/>
        <v>0</v>
      </c>
      <c r="K104" s="35">
        <f t="shared" si="16"/>
        <v>5165.687945205477</v>
      </c>
      <c r="L104" s="1"/>
      <c r="M104" s="1"/>
    </row>
    <row r="105" spans="1:13" ht="12.75">
      <c r="A105" s="33">
        <v>97</v>
      </c>
      <c r="B105" s="33">
        <f t="shared" si="20"/>
        <v>0</v>
      </c>
      <c r="C105" s="33">
        <f t="shared" si="17"/>
        <v>8</v>
      </c>
      <c r="D105" s="33">
        <f t="shared" si="18"/>
        <v>2</v>
      </c>
      <c r="E105" s="33">
        <f t="shared" si="21"/>
        <v>2</v>
      </c>
      <c r="F105" s="33">
        <f t="shared" si="12"/>
        <v>6</v>
      </c>
      <c r="G105" s="35">
        <f t="shared" si="13"/>
        <v>0.046027397260273974</v>
      </c>
      <c r="H105" s="36">
        <f t="shared" si="19"/>
        <v>0</v>
      </c>
      <c r="I105" s="33">
        <f t="shared" si="14"/>
        <v>0</v>
      </c>
      <c r="J105" s="33">
        <f t="shared" si="15"/>
        <v>0</v>
      </c>
      <c r="K105" s="35">
        <f aca="true" t="shared" si="22" ref="K105:K136">K104+(E105*$F$4-I105-G105-J105)</f>
        <v>5365.641917808217</v>
      </c>
      <c r="L105" s="1"/>
      <c r="M105" s="1"/>
    </row>
    <row r="106" spans="1:13" ht="12.75">
      <c r="A106" s="33">
        <v>98</v>
      </c>
      <c r="B106" s="33">
        <f t="shared" si="20"/>
        <v>0</v>
      </c>
      <c r="C106" s="33">
        <f t="shared" si="17"/>
        <v>6</v>
      </c>
      <c r="D106" s="33">
        <f t="shared" si="18"/>
        <v>2</v>
      </c>
      <c r="E106" s="33">
        <f t="shared" si="21"/>
        <v>2</v>
      </c>
      <c r="F106" s="33">
        <f t="shared" si="12"/>
        <v>4</v>
      </c>
      <c r="G106" s="35">
        <f t="shared" si="13"/>
        <v>0.030684931506849315</v>
      </c>
      <c r="H106" s="36">
        <f t="shared" si="19"/>
        <v>0</v>
      </c>
      <c r="I106" s="33">
        <f t="shared" si="14"/>
        <v>0</v>
      </c>
      <c r="J106" s="33">
        <f t="shared" si="15"/>
        <v>0</v>
      </c>
      <c r="K106" s="35">
        <f t="shared" si="22"/>
        <v>5565.61123287671</v>
      </c>
      <c r="L106" s="1"/>
      <c r="M106" s="1"/>
    </row>
    <row r="107" spans="1:13" ht="12.75">
      <c r="A107" s="33">
        <v>99</v>
      </c>
      <c r="B107" s="33">
        <f t="shared" si="20"/>
        <v>0</v>
      </c>
      <c r="C107" s="33">
        <f t="shared" si="17"/>
        <v>4</v>
      </c>
      <c r="D107" s="33">
        <f t="shared" si="18"/>
        <v>2</v>
      </c>
      <c r="E107" s="33">
        <f t="shared" si="21"/>
        <v>2</v>
      </c>
      <c r="F107" s="33">
        <f t="shared" si="12"/>
        <v>2</v>
      </c>
      <c r="G107" s="35">
        <f t="shared" si="13"/>
        <v>0.015342465753424657</v>
      </c>
      <c r="H107" s="36">
        <f t="shared" si="19"/>
        <v>0</v>
      </c>
      <c r="I107" s="33">
        <f t="shared" si="14"/>
        <v>0</v>
      </c>
      <c r="J107" s="33">
        <f t="shared" si="15"/>
        <v>0</v>
      </c>
      <c r="K107" s="35">
        <f t="shared" si="22"/>
        <v>5765.595890410957</v>
      </c>
      <c r="L107" s="1"/>
      <c r="M107" s="1"/>
    </row>
    <row r="108" spans="1:13" ht="12.75">
      <c r="A108" s="33">
        <v>100</v>
      </c>
      <c r="B108" s="33">
        <f t="shared" si="20"/>
        <v>0</v>
      </c>
      <c r="C108" s="33">
        <f t="shared" si="17"/>
        <v>2</v>
      </c>
      <c r="D108" s="33">
        <f t="shared" si="18"/>
        <v>2</v>
      </c>
      <c r="E108" s="33">
        <f t="shared" si="21"/>
        <v>2</v>
      </c>
      <c r="F108" s="33">
        <f t="shared" si="12"/>
        <v>0</v>
      </c>
      <c r="G108" s="35">
        <f t="shared" si="13"/>
        <v>0</v>
      </c>
      <c r="H108" s="36">
        <f t="shared" si="19"/>
        <v>0</v>
      </c>
      <c r="I108" s="33">
        <f t="shared" si="14"/>
        <v>0</v>
      </c>
      <c r="J108" s="33">
        <f t="shared" si="15"/>
        <v>0</v>
      </c>
      <c r="K108" s="35">
        <f t="shared" si="22"/>
        <v>5965.595890410957</v>
      </c>
      <c r="L108" s="1"/>
      <c r="M108" s="1"/>
    </row>
    <row r="109" spans="1:13" ht="12.75">
      <c r="A109" s="33">
        <v>101</v>
      </c>
      <c r="B109" s="33">
        <f t="shared" si="20"/>
        <v>20</v>
      </c>
      <c r="C109" s="33">
        <f t="shared" si="17"/>
        <v>20</v>
      </c>
      <c r="D109" s="33">
        <f t="shared" si="18"/>
        <v>2</v>
      </c>
      <c r="E109" s="33">
        <f t="shared" si="21"/>
        <v>2</v>
      </c>
      <c r="F109" s="33">
        <f t="shared" si="12"/>
        <v>18</v>
      </c>
      <c r="G109" s="35">
        <f t="shared" si="13"/>
        <v>0.13808219178082193</v>
      </c>
      <c r="H109" s="36">
        <f t="shared" si="19"/>
        <v>0</v>
      </c>
      <c r="I109" s="33">
        <f t="shared" si="14"/>
        <v>0</v>
      </c>
      <c r="J109" s="33">
        <f t="shared" si="15"/>
        <v>0</v>
      </c>
      <c r="K109" s="35">
        <f t="shared" si="22"/>
        <v>6165.457808219176</v>
      </c>
      <c r="L109" s="1"/>
      <c r="M109" s="1"/>
    </row>
    <row r="110" spans="1:13" ht="12.75">
      <c r="A110" s="33">
        <v>102</v>
      </c>
      <c r="B110" s="33">
        <f t="shared" si="20"/>
        <v>0</v>
      </c>
      <c r="C110" s="33">
        <f t="shared" si="17"/>
        <v>18</v>
      </c>
      <c r="D110" s="33">
        <f t="shared" si="18"/>
        <v>2</v>
      </c>
      <c r="E110" s="33">
        <f t="shared" si="21"/>
        <v>2</v>
      </c>
      <c r="F110" s="33">
        <f t="shared" si="12"/>
        <v>16</v>
      </c>
      <c r="G110" s="35">
        <f t="shared" si="13"/>
        <v>0.12273972602739726</v>
      </c>
      <c r="H110" s="36">
        <f t="shared" si="19"/>
        <v>0</v>
      </c>
      <c r="I110" s="33">
        <f t="shared" si="14"/>
        <v>0</v>
      </c>
      <c r="J110" s="33">
        <f t="shared" si="15"/>
        <v>0</v>
      </c>
      <c r="K110" s="35">
        <f t="shared" si="22"/>
        <v>6365.335068493148</v>
      </c>
      <c r="L110" s="1"/>
      <c r="M110" s="1"/>
    </row>
    <row r="111" spans="1:13" ht="12.75">
      <c r="A111" s="33">
        <v>103</v>
      </c>
      <c r="B111" s="33">
        <f t="shared" si="20"/>
        <v>0</v>
      </c>
      <c r="C111" s="33">
        <f t="shared" si="17"/>
        <v>16</v>
      </c>
      <c r="D111" s="33">
        <f t="shared" si="18"/>
        <v>2</v>
      </c>
      <c r="E111" s="33">
        <f t="shared" si="21"/>
        <v>2</v>
      </c>
      <c r="F111" s="33">
        <f t="shared" si="12"/>
        <v>14</v>
      </c>
      <c r="G111" s="35">
        <f t="shared" si="13"/>
        <v>0.1073972602739726</v>
      </c>
      <c r="H111" s="36">
        <f t="shared" si="19"/>
        <v>0</v>
      </c>
      <c r="I111" s="33">
        <f t="shared" si="14"/>
        <v>0</v>
      </c>
      <c r="J111" s="33">
        <f t="shared" si="15"/>
        <v>0</v>
      </c>
      <c r="K111" s="35">
        <f t="shared" si="22"/>
        <v>6565.227671232874</v>
      </c>
      <c r="L111" s="1"/>
      <c r="M111" s="1"/>
    </row>
    <row r="112" spans="1:13" ht="12.75">
      <c r="A112" s="33">
        <v>104</v>
      </c>
      <c r="B112" s="33">
        <f t="shared" si="20"/>
        <v>0</v>
      </c>
      <c r="C112" s="33">
        <f t="shared" si="17"/>
        <v>14</v>
      </c>
      <c r="D112" s="33">
        <f t="shared" si="18"/>
        <v>2</v>
      </c>
      <c r="E112" s="33">
        <f t="shared" si="21"/>
        <v>2</v>
      </c>
      <c r="F112" s="33">
        <f t="shared" si="12"/>
        <v>12</v>
      </c>
      <c r="G112" s="35">
        <f t="shared" si="13"/>
        <v>0.09205479452054795</v>
      </c>
      <c r="H112" s="36">
        <f t="shared" si="19"/>
        <v>0</v>
      </c>
      <c r="I112" s="33">
        <f t="shared" si="14"/>
        <v>0</v>
      </c>
      <c r="J112" s="33">
        <f t="shared" si="15"/>
        <v>0</v>
      </c>
      <c r="K112" s="35">
        <f t="shared" si="22"/>
        <v>6765.135616438353</v>
      </c>
      <c r="L112" s="1"/>
      <c r="M112" s="1"/>
    </row>
    <row r="113" spans="1:13" ht="12.75">
      <c r="A113" s="33">
        <v>105</v>
      </c>
      <c r="B113" s="33">
        <f t="shared" si="20"/>
        <v>0</v>
      </c>
      <c r="C113" s="33">
        <f t="shared" si="17"/>
        <v>12</v>
      </c>
      <c r="D113" s="33">
        <f t="shared" si="18"/>
        <v>2</v>
      </c>
      <c r="E113" s="33">
        <f t="shared" si="21"/>
        <v>2</v>
      </c>
      <c r="F113" s="33">
        <f t="shared" si="12"/>
        <v>10</v>
      </c>
      <c r="G113" s="35">
        <f t="shared" si="13"/>
        <v>0.07671232876712329</v>
      </c>
      <c r="H113" s="36">
        <f t="shared" si="19"/>
        <v>20</v>
      </c>
      <c r="I113" s="33">
        <f t="shared" si="14"/>
        <v>2.75</v>
      </c>
      <c r="J113" s="33">
        <f t="shared" si="15"/>
        <v>1400</v>
      </c>
      <c r="K113" s="35">
        <f t="shared" si="22"/>
        <v>5562.308904109586</v>
      </c>
      <c r="L113" s="1"/>
      <c r="M113" s="1"/>
    </row>
    <row r="114" spans="1:13" ht="12.75">
      <c r="A114" s="33">
        <v>106</v>
      </c>
      <c r="B114" s="33">
        <f t="shared" si="20"/>
        <v>0</v>
      </c>
      <c r="C114" s="33">
        <f t="shared" si="17"/>
        <v>10</v>
      </c>
      <c r="D114" s="33">
        <f t="shared" si="18"/>
        <v>2</v>
      </c>
      <c r="E114" s="33">
        <f t="shared" si="21"/>
        <v>2</v>
      </c>
      <c r="F114" s="33">
        <f t="shared" si="12"/>
        <v>8</v>
      </c>
      <c r="G114" s="35">
        <f t="shared" si="13"/>
        <v>0.06136986301369863</v>
      </c>
      <c r="H114" s="36">
        <f t="shared" si="19"/>
        <v>0</v>
      </c>
      <c r="I114" s="33">
        <f t="shared" si="14"/>
        <v>0</v>
      </c>
      <c r="J114" s="33">
        <f t="shared" si="15"/>
        <v>0</v>
      </c>
      <c r="K114" s="35">
        <f t="shared" si="22"/>
        <v>5762.247534246572</v>
      </c>
      <c r="L114" s="1"/>
      <c r="M114" s="1"/>
    </row>
    <row r="115" spans="1:13" ht="12.75">
      <c r="A115" s="33">
        <v>107</v>
      </c>
      <c r="B115" s="33">
        <f t="shared" si="20"/>
        <v>0</v>
      </c>
      <c r="C115" s="33">
        <f t="shared" si="17"/>
        <v>8</v>
      </c>
      <c r="D115" s="33">
        <f t="shared" si="18"/>
        <v>2</v>
      </c>
      <c r="E115" s="33">
        <f t="shared" si="21"/>
        <v>2</v>
      </c>
      <c r="F115" s="33">
        <f t="shared" si="12"/>
        <v>6</v>
      </c>
      <c r="G115" s="35">
        <f t="shared" si="13"/>
        <v>0.046027397260273974</v>
      </c>
      <c r="H115" s="36">
        <f t="shared" si="19"/>
        <v>0</v>
      </c>
      <c r="I115" s="33">
        <f t="shared" si="14"/>
        <v>0</v>
      </c>
      <c r="J115" s="33">
        <f t="shared" si="15"/>
        <v>0</v>
      </c>
      <c r="K115" s="35">
        <f t="shared" si="22"/>
        <v>5962.201506849312</v>
      </c>
      <c r="L115" s="1"/>
      <c r="M115" s="1"/>
    </row>
    <row r="116" spans="1:13" ht="12.75">
      <c r="A116" s="33">
        <v>108</v>
      </c>
      <c r="B116" s="33">
        <f t="shared" si="20"/>
        <v>0</v>
      </c>
      <c r="C116" s="33">
        <f t="shared" si="17"/>
        <v>6</v>
      </c>
      <c r="D116" s="33">
        <f t="shared" si="18"/>
        <v>2</v>
      </c>
      <c r="E116" s="33">
        <f t="shared" si="21"/>
        <v>2</v>
      </c>
      <c r="F116" s="33">
        <f t="shared" si="12"/>
        <v>4</v>
      </c>
      <c r="G116" s="35">
        <f t="shared" si="13"/>
        <v>0.030684931506849315</v>
      </c>
      <c r="H116" s="36">
        <f t="shared" si="19"/>
        <v>0</v>
      </c>
      <c r="I116" s="33">
        <f t="shared" si="14"/>
        <v>0</v>
      </c>
      <c r="J116" s="33">
        <f t="shared" si="15"/>
        <v>0</v>
      </c>
      <c r="K116" s="35">
        <f t="shared" si="22"/>
        <v>6162.170821917805</v>
      </c>
      <c r="L116" s="1"/>
      <c r="M116" s="1"/>
    </row>
    <row r="117" spans="1:13" ht="12.75">
      <c r="A117" s="33">
        <v>109</v>
      </c>
      <c r="B117" s="33">
        <f t="shared" si="20"/>
        <v>0</v>
      </c>
      <c r="C117" s="33">
        <f t="shared" si="17"/>
        <v>4</v>
      </c>
      <c r="D117" s="33">
        <f t="shared" si="18"/>
        <v>2</v>
      </c>
      <c r="E117" s="33">
        <f t="shared" si="21"/>
        <v>2</v>
      </c>
      <c r="F117" s="33">
        <f t="shared" si="12"/>
        <v>2</v>
      </c>
      <c r="G117" s="35">
        <f t="shared" si="13"/>
        <v>0.015342465753424657</v>
      </c>
      <c r="H117" s="36">
        <f t="shared" si="19"/>
        <v>0</v>
      </c>
      <c r="I117" s="33">
        <f t="shared" si="14"/>
        <v>0</v>
      </c>
      <c r="J117" s="33">
        <f t="shared" si="15"/>
        <v>0</v>
      </c>
      <c r="K117" s="35">
        <f t="shared" si="22"/>
        <v>6362.155479452052</v>
      </c>
      <c r="L117" s="1"/>
      <c r="M117" s="1"/>
    </row>
    <row r="118" spans="1:13" ht="12.75">
      <c r="A118" s="33">
        <v>110</v>
      </c>
      <c r="B118" s="33">
        <f t="shared" si="20"/>
        <v>0</v>
      </c>
      <c r="C118" s="33">
        <f t="shared" si="17"/>
        <v>2</v>
      </c>
      <c r="D118" s="33">
        <f t="shared" si="18"/>
        <v>2</v>
      </c>
      <c r="E118" s="33">
        <f t="shared" si="21"/>
        <v>2</v>
      </c>
      <c r="F118" s="33">
        <f t="shared" si="12"/>
        <v>0</v>
      </c>
      <c r="G118" s="35">
        <f t="shared" si="13"/>
        <v>0</v>
      </c>
      <c r="H118" s="36">
        <f t="shared" si="19"/>
        <v>0</v>
      </c>
      <c r="I118" s="33">
        <f t="shared" si="14"/>
        <v>0</v>
      </c>
      <c r="J118" s="33">
        <f t="shared" si="15"/>
        <v>0</v>
      </c>
      <c r="K118" s="35">
        <f t="shared" si="22"/>
        <v>6562.155479452052</v>
      </c>
      <c r="L118" s="1"/>
      <c r="M118" s="1"/>
    </row>
    <row r="119" spans="1:13" ht="12.75">
      <c r="A119" s="33">
        <v>111</v>
      </c>
      <c r="B119" s="33">
        <f t="shared" si="20"/>
        <v>20</v>
      </c>
      <c r="C119" s="33">
        <f t="shared" si="17"/>
        <v>20</v>
      </c>
      <c r="D119" s="33">
        <f t="shared" si="18"/>
        <v>2</v>
      </c>
      <c r="E119" s="33">
        <f t="shared" si="21"/>
        <v>2</v>
      </c>
      <c r="F119" s="33">
        <f t="shared" si="12"/>
        <v>18</v>
      </c>
      <c r="G119" s="35">
        <f t="shared" si="13"/>
        <v>0.13808219178082193</v>
      </c>
      <c r="H119" s="36">
        <f t="shared" si="19"/>
        <v>0</v>
      </c>
      <c r="I119" s="33">
        <f t="shared" si="14"/>
        <v>0</v>
      </c>
      <c r="J119" s="33">
        <f t="shared" si="15"/>
        <v>0</v>
      </c>
      <c r="K119" s="35">
        <f t="shared" si="22"/>
        <v>6762.017397260271</v>
      </c>
      <c r="L119" s="1"/>
      <c r="M119" s="1"/>
    </row>
    <row r="120" spans="1:13" ht="12.75">
      <c r="A120" s="33">
        <v>112</v>
      </c>
      <c r="B120" s="33">
        <f t="shared" si="20"/>
        <v>0</v>
      </c>
      <c r="C120" s="33">
        <f t="shared" si="17"/>
        <v>18</v>
      </c>
      <c r="D120" s="33">
        <f t="shared" si="18"/>
        <v>2</v>
      </c>
      <c r="E120" s="33">
        <f t="shared" si="21"/>
        <v>2</v>
      </c>
      <c r="F120" s="33">
        <f t="shared" si="12"/>
        <v>16</v>
      </c>
      <c r="G120" s="35">
        <f t="shared" si="13"/>
        <v>0.12273972602739726</v>
      </c>
      <c r="H120" s="36">
        <f t="shared" si="19"/>
        <v>0</v>
      </c>
      <c r="I120" s="33">
        <f t="shared" si="14"/>
        <v>0</v>
      </c>
      <c r="J120" s="33">
        <f t="shared" si="15"/>
        <v>0</v>
      </c>
      <c r="K120" s="35">
        <f t="shared" si="22"/>
        <v>6961.894657534243</v>
      </c>
      <c r="L120" s="1"/>
      <c r="M120" s="1"/>
    </row>
    <row r="121" spans="1:13" ht="12.75">
      <c r="A121" s="33">
        <v>113</v>
      </c>
      <c r="B121" s="33">
        <f t="shared" si="20"/>
        <v>0</v>
      </c>
      <c r="C121" s="33">
        <f t="shared" si="17"/>
        <v>16</v>
      </c>
      <c r="D121" s="33">
        <f t="shared" si="18"/>
        <v>2</v>
      </c>
      <c r="E121" s="33">
        <f t="shared" si="21"/>
        <v>2</v>
      </c>
      <c r="F121" s="33">
        <f t="shared" si="12"/>
        <v>14</v>
      </c>
      <c r="G121" s="35">
        <f t="shared" si="13"/>
        <v>0.1073972602739726</v>
      </c>
      <c r="H121" s="36">
        <f t="shared" si="19"/>
        <v>0</v>
      </c>
      <c r="I121" s="33">
        <f t="shared" si="14"/>
        <v>0</v>
      </c>
      <c r="J121" s="33">
        <f t="shared" si="15"/>
        <v>0</v>
      </c>
      <c r="K121" s="35">
        <f t="shared" si="22"/>
        <v>7161.787260273969</v>
      </c>
      <c r="L121" s="1"/>
      <c r="M121" s="1"/>
    </row>
    <row r="122" spans="1:13" ht="12.75">
      <c r="A122" s="33">
        <v>114</v>
      </c>
      <c r="B122" s="33">
        <f t="shared" si="20"/>
        <v>0</v>
      </c>
      <c r="C122" s="33">
        <f t="shared" si="17"/>
        <v>14</v>
      </c>
      <c r="D122" s="33">
        <f t="shared" si="18"/>
        <v>2</v>
      </c>
      <c r="E122" s="33">
        <f t="shared" si="21"/>
        <v>2</v>
      </c>
      <c r="F122" s="33">
        <f t="shared" si="12"/>
        <v>12</v>
      </c>
      <c r="G122" s="35">
        <f t="shared" si="13"/>
        <v>0.09205479452054795</v>
      </c>
      <c r="H122" s="36">
        <f t="shared" si="19"/>
        <v>0</v>
      </c>
      <c r="I122" s="33">
        <f t="shared" si="14"/>
        <v>0</v>
      </c>
      <c r="J122" s="33">
        <f t="shared" si="15"/>
        <v>0</v>
      </c>
      <c r="K122" s="35">
        <f t="shared" si="22"/>
        <v>7361.695205479448</v>
      </c>
      <c r="L122" s="1"/>
      <c r="M122" s="1"/>
    </row>
    <row r="123" spans="1:13" ht="12.75">
      <c r="A123" s="33">
        <v>115</v>
      </c>
      <c r="B123" s="33">
        <f t="shared" si="20"/>
        <v>0</v>
      </c>
      <c r="C123" s="33">
        <f t="shared" si="17"/>
        <v>12</v>
      </c>
      <c r="D123" s="33">
        <f t="shared" si="18"/>
        <v>2</v>
      </c>
      <c r="E123" s="33">
        <f t="shared" si="21"/>
        <v>2</v>
      </c>
      <c r="F123" s="33">
        <f t="shared" si="12"/>
        <v>10</v>
      </c>
      <c r="G123" s="35">
        <f t="shared" si="13"/>
        <v>0.07671232876712329</v>
      </c>
      <c r="H123" s="36">
        <f t="shared" si="19"/>
        <v>20</v>
      </c>
      <c r="I123" s="33">
        <f t="shared" si="14"/>
        <v>2.75</v>
      </c>
      <c r="J123" s="33">
        <f t="shared" si="15"/>
        <v>1400</v>
      </c>
      <c r="K123" s="35">
        <f t="shared" si="22"/>
        <v>6158.868493150681</v>
      </c>
      <c r="L123" s="1"/>
      <c r="M123" s="1"/>
    </row>
    <row r="124" spans="1:13" ht="12.75">
      <c r="A124" s="33">
        <v>116</v>
      </c>
      <c r="B124" s="33">
        <f t="shared" si="20"/>
        <v>0</v>
      </c>
      <c r="C124" s="33">
        <f t="shared" si="17"/>
        <v>10</v>
      </c>
      <c r="D124" s="33">
        <f t="shared" si="18"/>
        <v>2</v>
      </c>
      <c r="E124" s="33">
        <f t="shared" si="21"/>
        <v>2</v>
      </c>
      <c r="F124" s="33">
        <f t="shared" si="12"/>
        <v>8</v>
      </c>
      <c r="G124" s="35">
        <f t="shared" si="13"/>
        <v>0.06136986301369863</v>
      </c>
      <c r="H124" s="36">
        <f t="shared" si="19"/>
        <v>0</v>
      </c>
      <c r="I124" s="33">
        <f t="shared" si="14"/>
        <v>0</v>
      </c>
      <c r="J124" s="33">
        <f t="shared" si="15"/>
        <v>0</v>
      </c>
      <c r="K124" s="35">
        <f t="shared" si="22"/>
        <v>6358.807123287667</v>
      </c>
      <c r="L124" s="1"/>
      <c r="M124" s="1"/>
    </row>
    <row r="125" spans="1:13" ht="12.75">
      <c r="A125" s="33">
        <v>117</v>
      </c>
      <c r="B125" s="33">
        <f t="shared" si="20"/>
        <v>0</v>
      </c>
      <c r="C125" s="33">
        <f t="shared" si="17"/>
        <v>8</v>
      </c>
      <c r="D125" s="33">
        <f t="shared" si="18"/>
        <v>2</v>
      </c>
      <c r="E125" s="33">
        <f t="shared" si="21"/>
        <v>2</v>
      </c>
      <c r="F125" s="33">
        <f t="shared" si="12"/>
        <v>6</v>
      </c>
      <c r="G125" s="35">
        <f t="shared" si="13"/>
        <v>0.046027397260273974</v>
      </c>
      <c r="H125" s="36">
        <f t="shared" si="19"/>
        <v>0</v>
      </c>
      <c r="I125" s="33">
        <f t="shared" si="14"/>
        <v>0</v>
      </c>
      <c r="J125" s="33">
        <f t="shared" si="15"/>
        <v>0</v>
      </c>
      <c r="K125" s="35">
        <f t="shared" si="22"/>
        <v>6558.761095890407</v>
      </c>
      <c r="L125" s="1"/>
      <c r="M125" s="1"/>
    </row>
    <row r="126" spans="1:13" ht="12.75">
      <c r="A126" s="33">
        <v>118</v>
      </c>
      <c r="B126" s="33">
        <f t="shared" si="20"/>
        <v>0</v>
      </c>
      <c r="C126" s="33">
        <f t="shared" si="17"/>
        <v>6</v>
      </c>
      <c r="D126" s="33">
        <f t="shared" si="18"/>
        <v>2</v>
      </c>
      <c r="E126" s="33">
        <f t="shared" si="21"/>
        <v>2</v>
      </c>
      <c r="F126" s="33">
        <f t="shared" si="12"/>
        <v>4</v>
      </c>
      <c r="G126" s="35">
        <f t="shared" si="13"/>
        <v>0.030684931506849315</v>
      </c>
      <c r="H126" s="36">
        <f t="shared" si="19"/>
        <v>0</v>
      </c>
      <c r="I126" s="33">
        <f t="shared" si="14"/>
        <v>0</v>
      </c>
      <c r="J126" s="33">
        <f t="shared" si="15"/>
        <v>0</v>
      </c>
      <c r="K126" s="35">
        <f t="shared" si="22"/>
        <v>6758.7304109589</v>
      </c>
      <c r="L126" s="1"/>
      <c r="M126" s="1"/>
    </row>
    <row r="127" spans="1:13" ht="12.75">
      <c r="A127" s="33">
        <v>119</v>
      </c>
      <c r="B127" s="33">
        <f t="shared" si="20"/>
        <v>0</v>
      </c>
      <c r="C127" s="33">
        <f t="shared" si="17"/>
        <v>4</v>
      </c>
      <c r="D127" s="33">
        <f t="shared" si="18"/>
        <v>2</v>
      </c>
      <c r="E127" s="33">
        <f t="shared" si="21"/>
        <v>2</v>
      </c>
      <c r="F127" s="33">
        <f t="shared" si="12"/>
        <v>2</v>
      </c>
      <c r="G127" s="35">
        <f t="shared" si="13"/>
        <v>0.015342465753424657</v>
      </c>
      <c r="H127" s="36">
        <f t="shared" si="19"/>
        <v>0</v>
      </c>
      <c r="I127" s="33">
        <f t="shared" si="14"/>
        <v>0</v>
      </c>
      <c r="J127" s="33">
        <f t="shared" si="15"/>
        <v>0</v>
      </c>
      <c r="K127" s="35">
        <f t="shared" si="22"/>
        <v>6958.715068493147</v>
      </c>
      <c r="L127" s="1"/>
      <c r="M127" s="1"/>
    </row>
    <row r="128" spans="1:13" ht="12.75">
      <c r="A128" s="33">
        <v>120</v>
      </c>
      <c r="B128" s="33">
        <f t="shared" si="20"/>
        <v>0</v>
      </c>
      <c r="C128" s="33">
        <f t="shared" si="17"/>
        <v>2</v>
      </c>
      <c r="D128" s="33">
        <f t="shared" si="18"/>
        <v>2</v>
      </c>
      <c r="E128" s="33">
        <f t="shared" si="21"/>
        <v>2</v>
      </c>
      <c r="F128" s="33">
        <f t="shared" si="12"/>
        <v>0</v>
      </c>
      <c r="G128" s="35">
        <f t="shared" si="13"/>
        <v>0</v>
      </c>
      <c r="H128" s="36">
        <f t="shared" si="19"/>
        <v>0</v>
      </c>
      <c r="I128" s="33">
        <f t="shared" si="14"/>
        <v>0</v>
      </c>
      <c r="J128" s="33">
        <f t="shared" si="15"/>
        <v>0</v>
      </c>
      <c r="K128" s="35">
        <f t="shared" si="22"/>
        <v>7158.715068493147</v>
      </c>
      <c r="L128" s="1"/>
      <c r="M128" s="1"/>
    </row>
    <row r="129" spans="1:13" ht="12.75">
      <c r="A129" s="33">
        <v>121</v>
      </c>
      <c r="B129" s="33">
        <f t="shared" si="20"/>
        <v>20</v>
      </c>
      <c r="C129" s="33">
        <f t="shared" si="17"/>
        <v>20</v>
      </c>
      <c r="D129" s="33">
        <f t="shared" si="18"/>
        <v>2</v>
      </c>
      <c r="E129" s="33">
        <f t="shared" si="21"/>
        <v>2</v>
      </c>
      <c r="F129" s="33">
        <f t="shared" si="12"/>
        <v>18</v>
      </c>
      <c r="G129" s="35">
        <f t="shared" si="13"/>
        <v>0.13808219178082193</v>
      </c>
      <c r="H129" s="36">
        <f t="shared" si="19"/>
        <v>0</v>
      </c>
      <c r="I129" s="33">
        <f t="shared" si="14"/>
        <v>0</v>
      </c>
      <c r="J129" s="33">
        <f t="shared" si="15"/>
        <v>0</v>
      </c>
      <c r="K129" s="35">
        <f t="shared" si="22"/>
        <v>7358.576986301366</v>
      </c>
      <c r="L129" s="1"/>
      <c r="M129" s="1"/>
    </row>
    <row r="130" spans="1:13" ht="12.75">
      <c r="A130" s="33">
        <v>122</v>
      </c>
      <c r="B130" s="33">
        <f t="shared" si="20"/>
        <v>0</v>
      </c>
      <c r="C130" s="33">
        <f t="shared" si="17"/>
        <v>18</v>
      </c>
      <c r="D130" s="33">
        <f t="shared" si="18"/>
        <v>2</v>
      </c>
      <c r="E130" s="33">
        <f t="shared" si="21"/>
        <v>2</v>
      </c>
      <c r="F130" s="33">
        <f t="shared" si="12"/>
        <v>16</v>
      </c>
      <c r="G130" s="35">
        <f t="shared" si="13"/>
        <v>0.12273972602739726</v>
      </c>
      <c r="H130" s="36">
        <f t="shared" si="19"/>
        <v>0</v>
      </c>
      <c r="I130" s="33">
        <f t="shared" si="14"/>
        <v>0</v>
      </c>
      <c r="J130" s="33">
        <f t="shared" si="15"/>
        <v>0</v>
      </c>
      <c r="K130" s="35">
        <f t="shared" si="22"/>
        <v>7558.454246575338</v>
      </c>
      <c r="L130" s="1"/>
      <c r="M130" s="1"/>
    </row>
    <row r="131" spans="1:13" ht="12.75">
      <c r="A131" s="33">
        <v>123</v>
      </c>
      <c r="B131" s="33">
        <f t="shared" si="20"/>
        <v>0</v>
      </c>
      <c r="C131" s="33">
        <f t="shared" si="17"/>
        <v>16</v>
      </c>
      <c r="D131" s="33">
        <f t="shared" si="18"/>
        <v>2</v>
      </c>
      <c r="E131" s="33">
        <f t="shared" si="21"/>
        <v>2</v>
      </c>
      <c r="F131" s="33">
        <f t="shared" si="12"/>
        <v>14</v>
      </c>
      <c r="G131" s="35">
        <f t="shared" si="13"/>
        <v>0.1073972602739726</v>
      </c>
      <c r="H131" s="36">
        <f t="shared" si="19"/>
        <v>0</v>
      </c>
      <c r="I131" s="33">
        <f t="shared" si="14"/>
        <v>0</v>
      </c>
      <c r="J131" s="33">
        <f t="shared" si="15"/>
        <v>0</v>
      </c>
      <c r="K131" s="35">
        <f t="shared" si="22"/>
        <v>7758.346849315064</v>
      </c>
      <c r="L131" s="1"/>
      <c r="M131" s="1"/>
    </row>
    <row r="132" spans="1:13" ht="12.75">
      <c r="A132" s="33">
        <v>124</v>
      </c>
      <c r="B132" s="33">
        <f t="shared" si="20"/>
        <v>0</v>
      </c>
      <c r="C132" s="33">
        <f t="shared" si="17"/>
        <v>14</v>
      </c>
      <c r="D132" s="33">
        <f t="shared" si="18"/>
        <v>2</v>
      </c>
      <c r="E132" s="33">
        <f t="shared" si="21"/>
        <v>2</v>
      </c>
      <c r="F132" s="33">
        <f t="shared" si="12"/>
        <v>12</v>
      </c>
      <c r="G132" s="35">
        <f t="shared" si="13"/>
        <v>0.09205479452054795</v>
      </c>
      <c r="H132" s="36">
        <f t="shared" si="19"/>
        <v>0</v>
      </c>
      <c r="I132" s="33">
        <f t="shared" si="14"/>
        <v>0</v>
      </c>
      <c r="J132" s="33">
        <f t="shared" si="15"/>
        <v>0</v>
      </c>
      <c r="K132" s="35">
        <f t="shared" si="22"/>
        <v>7958.254794520543</v>
      </c>
      <c r="L132" s="1"/>
      <c r="M132" s="1"/>
    </row>
    <row r="133" spans="1:13" ht="12.75">
      <c r="A133" s="33">
        <v>125</v>
      </c>
      <c r="B133" s="33">
        <f t="shared" si="20"/>
        <v>0</v>
      </c>
      <c r="C133" s="33">
        <f t="shared" si="17"/>
        <v>12</v>
      </c>
      <c r="D133" s="33">
        <f t="shared" si="18"/>
        <v>2</v>
      </c>
      <c r="E133" s="33">
        <f t="shared" si="21"/>
        <v>2</v>
      </c>
      <c r="F133" s="33">
        <f t="shared" si="12"/>
        <v>10</v>
      </c>
      <c r="G133" s="35">
        <f t="shared" si="13"/>
        <v>0.07671232876712329</v>
      </c>
      <c r="H133" s="36">
        <f t="shared" si="19"/>
        <v>20</v>
      </c>
      <c r="I133" s="33">
        <f t="shared" si="14"/>
        <v>2.75</v>
      </c>
      <c r="J133" s="33">
        <f t="shared" si="15"/>
        <v>1400</v>
      </c>
      <c r="K133" s="35">
        <f t="shared" si="22"/>
        <v>6755.428082191776</v>
      </c>
      <c r="L133" s="1"/>
      <c r="M133" s="1"/>
    </row>
    <row r="134" spans="1:13" ht="12.75">
      <c r="A134" s="33">
        <v>126</v>
      </c>
      <c r="B134" s="33">
        <f t="shared" si="20"/>
        <v>0</v>
      </c>
      <c r="C134" s="33">
        <f t="shared" si="17"/>
        <v>10</v>
      </c>
      <c r="D134" s="33">
        <f t="shared" si="18"/>
        <v>2</v>
      </c>
      <c r="E134" s="33">
        <f t="shared" si="21"/>
        <v>2</v>
      </c>
      <c r="F134" s="33">
        <f t="shared" si="12"/>
        <v>8</v>
      </c>
      <c r="G134" s="35">
        <f t="shared" si="13"/>
        <v>0.06136986301369863</v>
      </c>
      <c r="H134" s="36">
        <f t="shared" si="19"/>
        <v>0</v>
      </c>
      <c r="I134" s="33">
        <f t="shared" si="14"/>
        <v>0</v>
      </c>
      <c r="J134" s="33">
        <f t="shared" si="15"/>
        <v>0</v>
      </c>
      <c r="K134" s="35">
        <f t="shared" si="22"/>
        <v>6955.366712328762</v>
      </c>
      <c r="L134" s="1"/>
      <c r="M134" s="1"/>
    </row>
    <row r="135" spans="1:13" ht="12.75">
      <c r="A135" s="33">
        <v>127</v>
      </c>
      <c r="B135" s="33">
        <f t="shared" si="20"/>
        <v>0</v>
      </c>
      <c r="C135" s="33">
        <f t="shared" si="17"/>
        <v>8</v>
      </c>
      <c r="D135" s="33">
        <f t="shared" si="18"/>
        <v>2</v>
      </c>
      <c r="E135" s="33">
        <f t="shared" si="21"/>
        <v>2</v>
      </c>
      <c r="F135" s="33">
        <f t="shared" si="12"/>
        <v>6</v>
      </c>
      <c r="G135" s="35">
        <f t="shared" si="13"/>
        <v>0.046027397260273974</v>
      </c>
      <c r="H135" s="36">
        <f t="shared" si="19"/>
        <v>0</v>
      </c>
      <c r="I135" s="33">
        <f t="shared" si="14"/>
        <v>0</v>
      </c>
      <c r="J135" s="33">
        <f t="shared" si="15"/>
        <v>0</v>
      </c>
      <c r="K135" s="35">
        <f t="shared" si="22"/>
        <v>7155.320684931502</v>
      </c>
      <c r="L135" s="1"/>
      <c r="M135" s="1"/>
    </row>
    <row r="136" spans="1:13" ht="12.75">
      <c r="A136" s="33">
        <v>128</v>
      </c>
      <c r="B136" s="33">
        <f t="shared" si="20"/>
        <v>0</v>
      </c>
      <c r="C136" s="33">
        <f t="shared" si="17"/>
        <v>6</v>
      </c>
      <c r="D136" s="33">
        <f t="shared" si="18"/>
        <v>2</v>
      </c>
      <c r="E136" s="33">
        <f t="shared" si="21"/>
        <v>2</v>
      </c>
      <c r="F136" s="33">
        <f t="shared" si="12"/>
        <v>4</v>
      </c>
      <c r="G136" s="35">
        <f t="shared" si="13"/>
        <v>0.030684931506849315</v>
      </c>
      <c r="H136" s="36">
        <f t="shared" si="19"/>
        <v>0</v>
      </c>
      <c r="I136" s="33">
        <f t="shared" si="14"/>
        <v>0</v>
      </c>
      <c r="J136" s="33">
        <f t="shared" si="15"/>
        <v>0</v>
      </c>
      <c r="K136" s="35">
        <f t="shared" si="22"/>
        <v>7355.289999999995</v>
      </c>
      <c r="L136" s="1"/>
      <c r="M136" s="1"/>
    </row>
    <row r="137" spans="1:13" ht="12.75">
      <c r="A137" s="33">
        <v>129</v>
      </c>
      <c r="B137" s="33">
        <f t="shared" si="20"/>
        <v>0</v>
      </c>
      <c r="C137" s="33">
        <f t="shared" si="17"/>
        <v>4</v>
      </c>
      <c r="D137" s="33">
        <f t="shared" si="18"/>
        <v>2</v>
      </c>
      <c r="E137" s="33">
        <f t="shared" si="21"/>
        <v>2</v>
      </c>
      <c r="F137" s="33">
        <f aca="true" t="shared" si="23" ref="F137:F200">MAX(0,(C137-E137))</f>
        <v>2</v>
      </c>
      <c r="G137" s="35">
        <f aca="true" t="shared" si="24" ref="G137:G200">$C$5*$F$2*F137</f>
        <v>0.015342465753424657</v>
      </c>
      <c r="H137" s="36">
        <f t="shared" si="19"/>
        <v>0</v>
      </c>
      <c r="I137" s="33">
        <f aca="true" t="shared" si="25" ref="I137:I200">IF(H137&gt;0,$F$3,0)</f>
        <v>0</v>
      </c>
      <c r="J137" s="33">
        <f aca="true" t="shared" si="26" ref="J137:J200">H137*$F$2</f>
        <v>0</v>
      </c>
      <c r="K137" s="35">
        <f aca="true" t="shared" si="27" ref="K137:K168">K136+(E137*$F$4-I137-G137-J137)</f>
        <v>7555.274657534242</v>
      </c>
      <c r="L137" s="1"/>
      <c r="M137" s="1"/>
    </row>
    <row r="138" spans="1:13" ht="12.75">
      <c r="A138" s="33">
        <v>130</v>
      </c>
      <c r="B138" s="33">
        <f t="shared" si="20"/>
        <v>0</v>
      </c>
      <c r="C138" s="33">
        <f aca="true" t="shared" si="28" ref="C138:C201">F137+B138</f>
        <v>2</v>
      </c>
      <c r="D138" s="33">
        <f aca="true" t="shared" si="29" ref="D138:D201">$F$5</f>
        <v>2</v>
      </c>
      <c r="E138" s="33">
        <f t="shared" si="21"/>
        <v>2</v>
      </c>
      <c r="F138" s="33">
        <f t="shared" si="23"/>
        <v>0</v>
      </c>
      <c r="G138" s="35">
        <f t="shared" si="24"/>
        <v>0</v>
      </c>
      <c r="H138" s="36">
        <f t="shared" si="19"/>
        <v>0</v>
      </c>
      <c r="I138" s="33">
        <f t="shared" si="25"/>
        <v>0</v>
      </c>
      <c r="J138" s="33">
        <f t="shared" si="26"/>
        <v>0</v>
      </c>
      <c r="K138" s="35">
        <f t="shared" si="27"/>
        <v>7755.274657534242</v>
      </c>
      <c r="L138" s="1"/>
      <c r="M138" s="1"/>
    </row>
    <row r="139" spans="1:13" ht="12.75">
      <c r="A139" s="33">
        <v>131</v>
      </c>
      <c r="B139" s="33">
        <f t="shared" si="20"/>
        <v>20</v>
      </c>
      <c r="C139" s="33">
        <f t="shared" si="28"/>
        <v>20</v>
      </c>
      <c r="D139" s="33">
        <f t="shared" si="29"/>
        <v>2</v>
      </c>
      <c r="E139" s="33">
        <f t="shared" si="21"/>
        <v>2</v>
      </c>
      <c r="F139" s="33">
        <f t="shared" si="23"/>
        <v>18</v>
      </c>
      <c r="G139" s="35">
        <f t="shared" si="24"/>
        <v>0.13808219178082193</v>
      </c>
      <c r="H139" s="36">
        <f t="shared" si="19"/>
        <v>0</v>
      </c>
      <c r="I139" s="33">
        <f t="shared" si="25"/>
        <v>0</v>
      </c>
      <c r="J139" s="33">
        <f t="shared" si="26"/>
        <v>0</v>
      </c>
      <c r="K139" s="35">
        <f t="shared" si="27"/>
        <v>7955.136575342461</v>
      </c>
      <c r="L139" s="1"/>
      <c r="M139" s="1"/>
    </row>
    <row r="140" spans="1:13" ht="12.75">
      <c r="A140" s="33">
        <v>132</v>
      </c>
      <c r="B140" s="33">
        <f t="shared" si="20"/>
        <v>0</v>
      </c>
      <c r="C140" s="33">
        <f t="shared" si="28"/>
        <v>18</v>
      </c>
      <c r="D140" s="33">
        <f t="shared" si="29"/>
        <v>2</v>
      </c>
      <c r="E140" s="33">
        <f t="shared" si="21"/>
        <v>2</v>
      </c>
      <c r="F140" s="33">
        <f t="shared" si="23"/>
        <v>16</v>
      </c>
      <c r="G140" s="35">
        <f t="shared" si="24"/>
        <v>0.12273972602739726</v>
      </c>
      <c r="H140" s="36">
        <f t="shared" si="19"/>
        <v>0</v>
      </c>
      <c r="I140" s="33">
        <f t="shared" si="25"/>
        <v>0</v>
      </c>
      <c r="J140" s="33">
        <f t="shared" si="26"/>
        <v>0</v>
      </c>
      <c r="K140" s="35">
        <f t="shared" si="27"/>
        <v>8155.013835616433</v>
      </c>
      <c r="L140" s="1"/>
      <c r="M140" s="1"/>
    </row>
    <row r="141" spans="1:13" ht="12.75">
      <c r="A141" s="33">
        <v>133</v>
      </c>
      <c r="B141" s="33">
        <f t="shared" si="20"/>
        <v>0</v>
      </c>
      <c r="C141" s="33">
        <f t="shared" si="28"/>
        <v>16</v>
      </c>
      <c r="D141" s="33">
        <f t="shared" si="29"/>
        <v>2</v>
      </c>
      <c r="E141" s="33">
        <f t="shared" si="21"/>
        <v>2</v>
      </c>
      <c r="F141" s="33">
        <f t="shared" si="23"/>
        <v>14</v>
      </c>
      <c r="G141" s="35">
        <f t="shared" si="24"/>
        <v>0.1073972602739726</v>
      </c>
      <c r="H141" s="36">
        <f t="shared" si="19"/>
        <v>0</v>
      </c>
      <c r="I141" s="33">
        <f t="shared" si="25"/>
        <v>0</v>
      </c>
      <c r="J141" s="33">
        <f t="shared" si="26"/>
        <v>0</v>
      </c>
      <c r="K141" s="35">
        <f t="shared" si="27"/>
        <v>8354.90643835616</v>
      </c>
      <c r="L141" s="1"/>
      <c r="M141" s="1"/>
    </row>
    <row r="142" spans="1:13" ht="12.75">
      <c r="A142" s="33">
        <v>134</v>
      </c>
      <c r="B142" s="33">
        <f t="shared" si="20"/>
        <v>0</v>
      </c>
      <c r="C142" s="33">
        <f t="shared" si="28"/>
        <v>14</v>
      </c>
      <c r="D142" s="33">
        <f t="shared" si="29"/>
        <v>2</v>
      </c>
      <c r="E142" s="33">
        <f t="shared" si="21"/>
        <v>2</v>
      </c>
      <c r="F142" s="33">
        <f t="shared" si="23"/>
        <v>12</v>
      </c>
      <c r="G142" s="35">
        <f t="shared" si="24"/>
        <v>0.09205479452054795</v>
      </c>
      <c r="H142" s="36">
        <f aca="true" t="shared" si="30" ref="H142:H202">IF(F142&lt;=$H$2,IF((SUM(H137:H141)=0),$K$2,0),0)</f>
        <v>0</v>
      </c>
      <c r="I142" s="33">
        <f t="shared" si="25"/>
        <v>0</v>
      </c>
      <c r="J142" s="33">
        <f t="shared" si="26"/>
        <v>0</v>
      </c>
      <c r="K142" s="35">
        <f t="shared" si="27"/>
        <v>8554.81438356164</v>
      </c>
      <c r="L142" s="1"/>
      <c r="M142" s="1"/>
    </row>
    <row r="143" spans="1:13" ht="12.75">
      <c r="A143" s="33">
        <v>135</v>
      </c>
      <c r="B143" s="33">
        <f t="shared" si="20"/>
        <v>0</v>
      </c>
      <c r="C143" s="33">
        <f t="shared" si="28"/>
        <v>12</v>
      </c>
      <c r="D143" s="33">
        <f t="shared" si="29"/>
        <v>2</v>
      </c>
      <c r="E143" s="33">
        <f t="shared" si="21"/>
        <v>2</v>
      </c>
      <c r="F143" s="33">
        <f t="shared" si="23"/>
        <v>10</v>
      </c>
      <c r="G143" s="35">
        <f t="shared" si="24"/>
        <v>0.07671232876712329</v>
      </c>
      <c r="H143" s="36">
        <f t="shared" si="30"/>
        <v>20</v>
      </c>
      <c r="I143" s="33">
        <f t="shared" si="25"/>
        <v>2.75</v>
      </c>
      <c r="J143" s="33">
        <f t="shared" si="26"/>
        <v>1400</v>
      </c>
      <c r="K143" s="35">
        <f t="shared" si="27"/>
        <v>7351.987671232872</v>
      </c>
      <c r="L143" s="1"/>
      <c r="M143" s="1"/>
    </row>
    <row r="144" spans="1:13" ht="12.75">
      <c r="A144" s="33">
        <v>136</v>
      </c>
      <c r="B144" s="33">
        <f t="shared" si="20"/>
        <v>0</v>
      </c>
      <c r="C144" s="33">
        <f t="shared" si="28"/>
        <v>10</v>
      </c>
      <c r="D144" s="33">
        <f t="shared" si="29"/>
        <v>2</v>
      </c>
      <c r="E144" s="33">
        <f t="shared" si="21"/>
        <v>2</v>
      </c>
      <c r="F144" s="33">
        <f t="shared" si="23"/>
        <v>8</v>
      </c>
      <c r="G144" s="35">
        <f t="shared" si="24"/>
        <v>0.06136986301369863</v>
      </c>
      <c r="H144" s="36">
        <f t="shared" si="30"/>
        <v>0</v>
      </c>
      <c r="I144" s="33">
        <f t="shared" si="25"/>
        <v>0</v>
      </c>
      <c r="J144" s="33">
        <f t="shared" si="26"/>
        <v>0</v>
      </c>
      <c r="K144" s="35">
        <f t="shared" si="27"/>
        <v>7551.926301369858</v>
      </c>
      <c r="L144" s="1"/>
      <c r="M144" s="1"/>
    </row>
    <row r="145" spans="1:13" ht="12.75">
      <c r="A145" s="33">
        <v>137</v>
      </c>
      <c r="B145" s="33">
        <f t="shared" si="20"/>
        <v>0</v>
      </c>
      <c r="C145" s="33">
        <f t="shared" si="28"/>
        <v>8</v>
      </c>
      <c r="D145" s="33">
        <f t="shared" si="29"/>
        <v>2</v>
      </c>
      <c r="E145" s="33">
        <f t="shared" si="21"/>
        <v>2</v>
      </c>
      <c r="F145" s="33">
        <f t="shared" si="23"/>
        <v>6</v>
      </c>
      <c r="G145" s="35">
        <f t="shared" si="24"/>
        <v>0.046027397260273974</v>
      </c>
      <c r="H145" s="36">
        <f t="shared" si="30"/>
        <v>0</v>
      </c>
      <c r="I145" s="33">
        <f t="shared" si="25"/>
        <v>0</v>
      </c>
      <c r="J145" s="33">
        <f t="shared" si="26"/>
        <v>0</v>
      </c>
      <c r="K145" s="35">
        <f t="shared" si="27"/>
        <v>7751.880273972598</v>
      </c>
      <c r="L145" s="1"/>
      <c r="M145" s="1"/>
    </row>
    <row r="146" spans="1:13" ht="12.75">
      <c r="A146" s="33">
        <v>138</v>
      </c>
      <c r="B146" s="33">
        <f t="shared" si="20"/>
        <v>0</v>
      </c>
      <c r="C146" s="33">
        <f t="shared" si="28"/>
        <v>6</v>
      </c>
      <c r="D146" s="33">
        <f t="shared" si="29"/>
        <v>2</v>
      </c>
      <c r="E146" s="33">
        <f t="shared" si="21"/>
        <v>2</v>
      </c>
      <c r="F146" s="33">
        <f t="shared" si="23"/>
        <v>4</v>
      </c>
      <c r="G146" s="35">
        <f t="shared" si="24"/>
        <v>0.030684931506849315</v>
      </c>
      <c r="H146" s="36">
        <f t="shared" si="30"/>
        <v>0</v>
      </c>
      <c r="I146" s="33">
        <f t="shared" si="25"/>
        <v>0</v>
      </c>
      <c r="J146" s="33">
        <f t="shared" si="26"/>
        <v>0</v>
      </c>
      <c r="K146" s="35">
        <f t="shared" si="27"/>
        <v>7951.849589041091</v>
      </c>
      <c r="L146" s="1"/>
      <c r="M146" s="1"/>
    </row>
    <row r="147" spans="1:13" ht="12.75">
      <c r="A147" s="33">
        <v>139</v>
      </c>
      <c r="B147" s="33">
        <f aca="true" t="shared" si="31" ref="B147:B207">H141</f>
        <v>0</v>
      </c>
      <c r="C147" s="33">
        <f t="shared" si="28"/>
        <v>4</v>
      </c>
      <c r="D147" s="33">
        <f t="shared" si="29"/>
        <v>2</v>
      </c>
      <c r="E147" s="33">
        <f aca="true" t="shared" si="32" ref="E147:E207">MIN(C147,D147)</f>
        <v>2</v>
      </c>
      <c r="F147" s="33">
        <f t="shared" si="23"/>
        <v>2</v>
      </c>
      <c r="G147" s="35">
        <f t="shared" si="24"/>
        <v>0.015342465753424657</v>
      </c>
      <c r="H147" s="36">
        <f t="shared" si="30"/>
        <v>0</v>
      </c>
      <c r="I147" s="33">
        <f t="shared" si="25"/>
        <v>0</v>
      </c>
      <c r="J147" s="33">
        <f t="shared" si="26"/>
        <v>0</v>
      </c>
      <c r="K147" s="35">
        <f t="shared" si="27"/>
        <v>8151.834246575338</v>
      </c>
      <c r="L147" s="1"/>
      <c r="M147" s="1"/>
    </row>
    <row r="148" spans="1:13" ht="12.75">
      <c r="A148" s="33">
        <v>140</v>
      </c>
      <c r="B148" s="33">
        <f t="shared" si="31"/>
        <v>0</v>
      </c>
      <c r="C148" s="33">
        <f t="shared" si="28"/>
        <v>2</v>
      </c>
      <c r="D148" s="33">
        <f t="shared" si="29"/>
        <v>2</v>
      </c>
      <c r="E148" s="33">
        <f t="shared" si="32"/>
        <v>2</v>
      </c>
      <c r="F148" s="33">
        <f t="shared" si="23"/>
        <v>0</v>
      </c>
      <c r="G148" s="35">
        <f t="shared" si="24"/>
        <v>0</v>
      </c>
      <c r="H148" s="36">
        <f t="shared" si="30"/>
        <v>0</v>
      </c>
      <c r="I148" s="33">
        <f t="shared" si="25"/>
        <v>0</v>
      </c>
      <c r="J148" s="33">
        <f t="shared" si="26"/>
        <v>0</v>
      </c>
      <c r="K148" s="35">
        <f t="shared" si="27"/>
        <v>8351.834246575338</v>
      </c>
      <c r="L148" s="1"/>
      <c r="M148" s="1"/>
    </row>
    <row r="149" spans="1:13" ht="12.75">
      <c r="A149" s="33">
        <v>141</v>
      </c>
      <c r="B149" s="33">
        <f t="shared" si="31"/>
        <v>20</v>
      </c>
      <c r="C149" s="33">
        <f t="shared" si="28"/>
        <v>20</v>
      </c>
      <c r="D149" s="33">
        <f t="shared" si="29"/>
        <v>2</v>
      </c>
      <c r="E149" s="33">
        <f t="shared" si="32"/>
        <v>2</v>
      </c>
      <c r="F149" s="33">
        <f t="shared" si="23"/>
        <v>18</v>
      </c>
      <c r="G149" s="35">
        <f t="shared" si="24"/>
        <v>0.13808219178082193</v>
      </c>
      <c r="H149" s="36">
        <f t="shared" si="30"/>
        <v>0</v>
      </c>
      <c r="I149" s="33">
        <f t="shared" si="25"/>
        <v>0</v>
      </c>
      <c r="J149" s="33">
        <f t="shared" si="26"/>
        <v>0</v>
      </c>
      <c r="K149" s="35">
        <f t="shared" si="27"/>
        <v>8551.696164383557</v>
      </c>
      <c r="L149" s="1"/>
      <c r="M149" s="1"/>
    </row>
    <row r="150" spans="1:13" ht="12.75">
      <c r="A150" s="33">
        <v>142</v>
      </c>
      <c r="B150" s="33">
        <f t="shared" si="31"/>
        <v>0</v>
      </c>
      <c r="C150" s="33">
        <f t="shared" si="28"/>
        <v>18</v>
      </c>
      <c r="D150" s="33">
        <f t="shared" si="29"/>
        <v>2</v>
      </c>
      <c r="E150" s="33">
        <f t="shared" si="32"/>
        <v>2</v>
      </c>
      <c r="F150" s="33">
        <f t="shared" si="23"/>
        <v>16</v>
      </c>
      <c r="G150" s="35">
        <f t="shared" si="24"/>
        <v>0.12273972602739726</v>
      </c>
      <c r="H150" s="36">
        <f t="shared" si="30"/>
        <v>0</v>
      </c>
      <c r="I150" s="33">
        <f t="shared" si="25"/>
        <v>0</v>
      </c>
      <c r="J150" s="33">
        <f t="shared" si="26"/>
        <v>0</v>
      </c>
      <c r="K150" s="35">
        <f t="shared" si="27"/>
        <v>8751.573424657528</v>
      </c>
      <c r="L150" s="1"/>
      <c r="M150" s="1"/>
    </row>
    <row r="151" spans="1:13" ht="12.75">
      <c r="A151" s="33">
        <v>143</v>
      </c>
      <c r="B151" s="33">
        <f t="shared" si="31"/>
        <v>0</v>
      </c>
      <c r="C151" s="33">
        <f t="shared" si="28"/>
        <v>16</v>
      </c>
      <c r="D151" s="33">
        <f t="shared" si="29"/>
        <v>2</v>
      </c>
      <c r="E151" s="33">
        <f t="shared" si="32"/>
        <v>2</v>
      </c>
      <c r="F151" s="33">
        <f t="shared" si="23"/>
        <v>14</v>
      </c>
      <c r="G151" s="35">
        <f t="shared" si="24"/>
        <v>0.1073972602739726</v>
      </c>
      <c r="H151" s="36">
        <f t="shared" si="30"/>
        <v>0</v>
      </c>
      <c r="I151" s="33">
        <f t="shared" si="25"/>
        <v>0</v>
      </c>
      <c r="J151" s="33">
        <f t="shared" si="26"/>
        <v>0</v>
      </c>
      <c r="K151" s="35">
        <f t="shared" si="27"/>
        <v>8951.466027397255</v>
      </c>
      <c r="L151" s="1"/>
      <c r="M151" s="1"/>
    </row>
    <row r="152" spans="1:13" ht="12.75">
      <c r="A152" s="33">
        <v>144</v>
      </c>
      <c r="B152" s="33">
        <f t="shared" si="31"/>
        <v>0</v>
      </c>
      <c r="C152" s="33">
        <f t="shared" si="28"/>
        <v>14</v>
      </c>
      <c r="D152" s="33">
        <f t="shared" si="29"/>
        <v>2</v>
      </c>
      <c r="E152" s="33">
        <f t="shared" si="32"/>
        <v>2</v>
      </c>
      <c r="F152" s="33">
        <f t="shared" si="23"/>
        <v>12</v>
      </c>
      <c r="G152" s="35">
        <f t="shared" si="24"/>
        <v>0.09205479452054795</v>
      </c>
      <c r="H152" s="36">
        <f t="shared" si="30"/>
        <v>0</v>
      </c>
      <c r="I152" s="33">
        <f t="shared" si="25"/>
        <v>0</v>
      </c>
      <c r="J152" s="33">
        <f t="shared" si="26"/>
        <v>0</v>
      </c>
      <c r="K152" s="35">
        <f t="shared" si="27"/>
        <v>9151.373972602734</v>
      </c>
      <c r="L152" s="1"/>
      <c r="M152" s="1"/>
    </row>
    <row r="153" spans="1:13" ht="12.75">
      <c r="A153" s="33">
        <v>145</v>
      </c>
      <c r="B153" s="33">
        <f t="shared" si="31"/>
        <v>0</v>
      </c>
      <c r="C153" s="33">
        <f t="shared" si="28"/>
        <v>12</v>
      </c>
      <c r="D153" s="33">
        <f t="shared" si="29"/>
        <v>2</v>
      </c>
      <c r="E153" s="33">
        <f t="shared" si="32"/>
        <v>2</v>
      </c>
      <c r="F153" s="33">
        <f t="shared" si="23"/>
        <v>10</v>
      </c>
      <c r="G153" s="35">
        <f t="shared" si="24"/>
        <v>0.07671232876712329</v>
      </c>
      <c r="H153" s="36">
        <f t="shared" si="30"/>
        <v>20</v>
      </c>
      <c r="I153" s="33">
        <f t="shared" si="25"/>
        <v>2.75</v>
      </c>
      <c r="J153" s="33">
        <f t="shared" si="26"/>
        <v>1400</v>
      </c>
      <c r="K153" s="35">
        <f t="shared" si="27"/>
        <v>7948.547260273967</v>
      </c>
      <c r="L153" s="1"/>
      <c r="M153" s="1"/>
    </row>
    <row r="154" spans="1:13" ht="12.75">
      <c r="A154" s="33">
        <v>146</v>
      </c>
      <c r="B154" s="33">
        <f t="shared" si="31"/>
        <v>0</v>
      </c>
      <c r="C154" s="33">
        <f t="shared" si="28"/>
        <v>10</v>
      </c>
      <c r="D154" s="33">
        <f t="shared" si="29"/>
        <v>2</v>
      </c>
      <c r="E154" s="33">
        <f t="shared" si="32"/>
        <v>2</v>
      </c>
      <c r="F154" s="33">
        <f t="shared" si="23"/>
        <v>8</v>
      </c>
      <c r="G154" s="35">
        <f t="shared" si="24"/>
        <v>0.06136986301369863</v>
      </c>
      <c r="H154" s="36">
        <f t="shared" si="30"/>
        <v>0</v>
      </c>
      <c r="I154" s="33">
        <f t="shared" si="25"/>
        <v>0</v>
      </c>
      <c r="J154" s="33">
        <f t="shared" si="26"/>
        <v>0</v>
      </c>
      <c r="K154" s="35">
        <f t="shared" si="27"/>
        <v>8148.485890410953</v>
      </c>
      <c r="L154" s="1"/>
      <c r="M154" s="1"/>
    </row>
    <row r="155" spans="1:13" ht="12.75">
      <c r="A155" s="33">
        <v>147</v>
      </c>
      <c r="B155" s="33">
        <f t="shared" si="31"/>
        <v>0</v>
      </c>
      <c r="C155" s="33">
        <f t="shared" si="28"/>
        <v>8</v>
      </c>
      <c r="D155" s="33">
        <f t="shared" si="29"/>
        <v>2</v>
      </c>
      <c r="E155" s="33">
        <f t="shared" si="32"/>
        <v>2</v>
      </c>
      <c r="F155" s="33">
        <f t="shared" si="23"/>
        <v>6</v>
      </c>
      <c r="G155" s="35">
        <f t="shared" si="24"/>
        <v>0.046027397260273974</v>
      </c>
      <c r="H155" s="36">
        <f t="shared" si="30"/>
        <v>0</v>
      </c>
      <c r="I155" s="33">
        <f t="shared" si="25"/>
        <v>0</v>
      </c>
      <c r="J155" s="33">
        <f t="shared" si="26"/>
        <v>0</v>
      </c>
      <c r="K155" s="35">
        <f t="shared" si="27"/>
        <v>8348.439863013693</v>
      </c>
      <c r="L155" s="1"/>
      <c r="M155" s="1"/>
    </row>
    <row r="156" spans="1:13" ht="12.75">
      <c r="A156" s="33">
        <v>148</v>
      </c>
      <c r="B156" s="33">
        <f t="shared" si="31"/>
        <v>0</v>
      </c>
      <c r="C156" s="33">
        <f t="shared" si="28"/>
        <v>6</v>
      </c>
      <c r="D156" s="33">
        <f t="shared" si="29"/>
        <v>2</v>
      </c>
      <c r="E156" s="33">
        <f t="shared" si="32"/>
        <v>2</v>
      </c>
      <c r="F156" s="33">
        <f t="shared" si="23"/>
        <v>4</v>
      </c>
      <c r="G156" s="35">
        <f t="shared" si="24"/>
        <v>0.030684931506849315</v>
      </c>
      <c r="H156" s="36">
        <f t="shared" si="30"/>
        <v>0</v>
      </c>
      <c r="I156" s="33">
        <f t="shared" si="25"/>
        <v>0</v>
      </c>
      <c r="J156" s="33">
        <f t="shared" si="26"/>
        <v>0</v>
      </c>
      <c r="K156" s="35">
        <f t="shared" si="27"/>
        <v>8548.409178082185</v>
      </c>
      <c r="L156" s="1"/>
      <c r="M156" s="1"/>
    </row>
    <row r="157" spans="1:13" ht="12.75">
      <c r="A157" s="33">
        <v>149</v>
      </c>
      <c r="B157" s="33">
        <f t="shared" si="31"/>
        <v>0</v>
      </c>
      <c r="C157" s="33">
        <f t="shared" si="28"/>
        <v>4</v>
      </c>
      <c r="D157" s="33">
        <f t="shared" si="29"/>
        <v>2</v>
      </c>
      <c r="E157" s="33">
        <f t="shared" si="32"/>
        <v>2</v>
      </c>
      <c r="F157" s="33">
        <f t="shared" si="23"/>
        <v>2</v>
      </c>
      <c r="G157" s="35">
        <f t="shared" si="24"/>
        <v>0.015342465753424657</v>
      </c>
      <c r="H157" s="36">
        <f t="shared" si="30"/>
        <v>0</v>
      </c>
      <c r="I157" s="33">
        <f t="shared" si="25"/>
        <v>0</v>
      </c>
      <c r="J157" s="33">
        <f t="shared" si="26"/>
        <v>0</v>
      </c>
      <c r="K157" s="35">
        <f t="shared" si="27"/>
        <v>8748.393835616433</v>
      </c>
      <c r="L157" s="1"/>
      <c r="M157" s="1"/>
    </row>
    <row r="158" spans="1:13" ht="12.75">
      <c r="A158" s="33">
        <v>150</v>
      </c>
      <c r="B158" s="33">
        <f t="shared" si="31"/>
        <v>0</v>
      </c>
      <c r="C158" s="33">
        <f t="shared" si="28"/>
        <v>2</v>
      </c>
      <c r="D158" s="33">
        <f t="shared" si="29"/>
        <v>2</v>
      </c>
      <c r="E158" s="33">
        <f t="shared" si="32"/>
        <v>2</v>
      </c>
      <c r="F158" s="33">
        <f t="shared" si="23"/>
        <v>0</v>
      </c>
      <c r="G158" s="35">
        <f t="shared" si="24"/>
        <v>0</v>
      </c>
      <c r="H158" s="36">
        <f t="shared" si="30"/>
        <v>0</v>
      </c>
      <c r="I158" s="33">
        <f t="shared" si="25"/>
        <v>0</v>
      </c>
      <c r="J158" s="33">
        <f t="shared" si="26"/>
        <v>0</v>
      </c>
      <c r="K158" s="35">
        <f t="shared" si="27"/>
        <v>8948.393835616433</v>
      </c>
      <c r="L158" s="1"/>
      <c r="M158" s="1"/>
    </row>
    <row r="159" spans="1:13" ht="12.75">
      <c r="A159" s="33">
        <v>151</v>
      </c>
      <c r="B159" s="33">
        <f t="shared" si="31"/>
        <v>20</v>
      </c>
      <c r="C159" s="33">
        <f t="shared" si="28"/>
        <v>20</v>
      </c>
      <c r="D159" s="33">
        <f t="shared" si="29"/>
        <v>2</v>
      </c>
      <c r="E159" s="33">
        <f t="shared" si="32"/>
        <v>2</v>
      </c>
      <c r="F159" s="33">
        <f t="shared" si="23"/>
        <v>18</v>
      </c>
      <c r="G159" s="35">
        <f t="shared" si="24"/>
        <v>0.13808219178082193</v>
      </c>
      <c r="H159" s="36">
        <f t="shared" si="30"/>
        <v>0</v>
      </c>
      <c r="I159" s="33">
        <f t="shared" si="25"/>
        <v>0</v>
      </c>
      <c r="J159" s="33">
        <f t="shared" si="26"/>
        <v>0</v>
      </c>
      <c r="K159" s="35">
        <f t="shared" si="27"/>
        <v>9148.255753424652</v>
      </c>
      <c r="L159" s="1"/>
      <c r="M159" s="1"/>
    </row>
    <row r="160" spans="1:13" ht="12.75">
      <c r="A160" s="33">
        <v>152</v>
      </c>
      <c r="B160" s="33">
        <f t="shared" si="31"/>
        <v>0</v>
      </c>
      <c r="C160" s="33">
        <f t="shared" si="28"/>
        <v>18</v>
      </c>
      <c r="D160" s="33">
        <f t="shared" si="29"/>
        <v>2</v>
      </c>
      <c r="E160" s="33">
        <f t="shared" si="32"/>
        <v>2</v>
      </c>
      <c r="F160" s="33">
        <f t="shared" si="23"/>
        <v>16</v>
      </c>
      <c r="G160" s="35">
        <f t="shared" si="24"/>
        <v>0.12273972602739726</v>
      </c>
      <c r="H160" s="36">
        <f t="shared" si="30"/>
        <v>0</v>
      </c>
      <c r="I160" s="33">
        <f t="shared" si="25"/>
        <v>0</v>
      </c>
      <c r="J160" s="33">
        <f t="shared" si="26"/>
        <v>0</v>
      </c>
      <c r="K160" s="35">
        <f t="shared" si="27"/>
        <v>9348.133013698623</v>
      </c>
      <c r="L160" s="1"/>
      <c r="M160" s="1"/>
    </row>
    <row r="161" spans="1:13" ht="12.75">
      <c r="A161" s="33">
        <v>153</v>
      </c>
      <c r="B161" s="33">
        <f t="shared" si="31"/>
        <v>0</v>
      </c>
      <c r="C161" s="33">
        <f t="shared" si="28"/>
        <v>16</v>
      </c>
      <c r="D161" s="33">
        <f t="shared" si="29"/>
        <v>2</v>
      </c>
      <c r="E161" s="33">
        <f t="shared" si="32"/>
        <v>2</v>
      </c>
      <c r="F161" s="33">
        <f t="shared" si="23"/>
        <v>14</v>
      </c>
      <c r="G161" s="35">
        <f t="shared" si="24"/>
        <v>0.1073972602739726</v>
      </c>
      <c r="H161" s="36">
        <f t="shared" si="30"/>
        <v>0</v>
      </c>
      <c r="I161" s="33">
        <f t="shared" si="25"/>
        <v>0</v>
      </c>
      <c r="J161" s="33">
        <f t="shared" si="26"/>
        <v>0</v>
      </c>
      <c r="K161" s="35">
        <f t="shared" si="27"/>
        <v>9548.02561643835</v>
      </c>
      <c r="L161" s="1"/>
      <c r="M161" s="1"/>
    </row>
    <row r="162" spans="1:13" ht="12.75">
      <c r="A162" s="33">
        <v>154</v>
      </c>
      <c r="B162" s="33">
        <f t="shared" si="31"/>
        <v>0</v>
      </c>
      <c r="C162" s="33">
        <f t="shared" si="28"/>
        <v>14</v>
      </c>
      <c r="D162" s="33">
        <f t="shared" si="29"/>
        <v>2</v>
      </c>
      <c r="E162" s="33">
        <f t="shared" si="32"/>
        <v>2</v>
      </c>
      <c r="F162" s="33">
        <f t="shared" si="23"/>
        <v>12</v>
      </c>
      <c r="G162" s="35">
        <f t="shared" si="24"/>
        <v>0.09205479452054795</v>
      </c>
      <c r="H162" s="36">
        <f t="shared" si="30"/>
        <v>0</v>
      </c>
      <c r="I162" s="33">
        <f t="shared" si="25"/>
        <v>0</v>
      </c>
      <c r="J162" s="33">
        <f t="shared" si="26"/>
        <v>0</v>
      </c>
      <c r="K162" s="35">
        <f t="shared" si="27"/>
        <v>9747.93356164383</v>
      </c>
      <c r="L162" s="1"/>
      <c r="M162" s="1"/>
    </row>
    <row r="163" spans="1:13" ht="12.75">
      <c r="A163" s="33">
        <v>155</v>
      </c>
      <c r="B163" s="33">
        <f t="shared" si="31"/>
        <v>0</v>
      </c>
      <c r="C163" s="33">
        <f t="shared" si="28"/>
        <v>12</v>
      </c>
      <c r="D163" s="33">
        <f t="shared" si="29"/>
        <v>2</v>
      </c>
      <c r="E163" s="33">
        <f t="shared" si="32"/>
        <v>2</v>
      </c>
      <c r="F163" s="33">
        <f t="shared" si="23"/>
        <v>10</v>
      </c>
      <c r="G163" s="35">
        <f t="shared" si="24"/>
        <v>0.07671232876712329</v>
      </c>
      <c r="H163" s="36">
        <f t="shared" si="30"/>
        <v>20</v>
      </c>
      <c r="I163" s="33">
        <f t="shared" si="25"/>
        <v>2.75</v>
      </c>
      <c r="J163" s="33">
        <f t="shared" si="26"/>
        <v>1400</v>
      </c>
      <c r="K163" s="35">
        <f t="shared" si="27"/>
        <v>8545.106849315061</v>
      </c>
      <c r="L163" s="1"/>
      <c r="M163" s="1"/>
    </row>
    <row r="164" spans="1:13" ht="12.75">
      <c r="A164" s="33">
        <v>156</v>
      </c>
      <c r="B164" s="33">
        <f t="shared" si="31"/>
        <v>0</v>
      </c>
      <c r="C164" s="33">
        <f t="shared" si="28"/>
        <v>10</v>
      </c>
      <c r="D164" s="33">
        <f t="shared" si="29"/>
        <v>2</v>
      </c>
      <c r="E164" s="33">
        <f t="shared" si="32"/>
        <v>2</v>
      </c>
      <c r="F164" s="33">
        <f t="shared" si="23"/>
        <v>8</v>
      </c>
      <c r="G164" s="35">
        <f t="shared" si="24"/>
        <v>0.06136986301369863</v>
      </c>
      <c r="H164" s="36">
        <f t="shared" si="30"/>
        <v>0</v>
      </c>
      <c r="I164" s="33">
        <f t="shared" si="25"/>
        <v>0</v>
      </c>
      <c r="J164" s="33">
        <f t="shared" si="26"/>
        <v>0</v>
      </c>
      <c r="K164" s="35">
        <f t="shared" si="27"/>
        <v>8745.045479452048</v>
      </c>
      <c r="L164" s="1"/>
      <c r="M164" s="1"/>
    </row>
    <row r="165" spans="1:13" ht="12.75">
      <c r="A165" s="33">
        <v>157</v>
      </c>
      <c r="B165" s="33">
        <f t="shared" si="31"/>
        <v>0</v>
      </c>
      <c r="C165" s="33">
        <f t="shared" si="28"/>
        <v>8</v>
      </c>
      <c r="D165" s="33">
        <f t="shared" si="29"/>
        <v>2</v>
      </c>
      <c r="E165" s="33">
        <f t="shared" si="32"/>
        <v>2</v>
      </c>
      <c r="F165" s="33">
        <f t="shared" si="23"/>
        <v>6</v>
      </c>
      <c r="G165" s="35">
        <f t="shared" si="24"/>
        <v>0.046027397260273974</v>
      </c>
      <c r="H165" s="36">
        <f t="shared" si="30"/>
        <v>0</v>
      </c>
      <c r="I165" s="33">
        <f t="shared" si="25"/>
        <v>0</v>
      </c>
      <c r="J165" s="33">
        <f t="shared" si="26"/>
        <v>0</v>
      </c>
      <c r="K165" s="35">
        <f t="shared" si="27"/>
        <v>8944.999452054788</v>
      </c>
      <c r="L165" s="1"/>
      <c r="M165" s="1"/>
    </row>
    <row r="166" spans="1:13" ht="12.75">
      <c r="A166" s="33">
        <v>158</v>
      </c>
      <c r="B166" s="33">
        <f t="shared" si="31"/>
        <v>0</v>
      </c>
      <c r="C166" s="33">
        <f t="shared" si="28"/>
        <v>6</v>
      </c>
      <c r="D166" s="33">
        <f t="shared" si="29"/>
        <v>2</v>
      </c>
      <c r="E166" s="33">
        <f t="shared" si="32"/>
        <v>2</v>
      </c>
      <c r="F166" s="33">
        <f t="shared" si="23"/>
        <v>4</v>
      </c>
      <c r="G166" s="35">
        <f t="shared" si="24"/>
        <v>0.030684931506849315</v>
      </c>
      <c r="H166" s="36">
        <f t="shared" si="30"/>
        <v>0</v>
      </c>
      <c r="I166" s="33">
        <f t="shared" si="25"/>
        <v>0</v>
      </c>
      <c r="J166" s="33">
        <f t="shared" si="26"/>
        <v>0</v>
      </c>
      <c r="K166" s="35">
        <f t="shared" si="27"/>
        <v>9144.96876712328</v>
      </c>
      <c r="L166" s="1"/>
      <c r="M166" s="1"/>
    </row>
    <row r="167" spans="1:13" ht="12.75">
      <c r="A167" s="33">
        <v>159</v>
      </c>
      <c r="B167" s="33">
        <f t="shared" si="31"/>
        <v>0</v>
      </c>
      <c r="C167" s="33">
        <f t="shared" si="28"/>
        <v>4</v>
      </c>
      <c r="D167" s="33">
        <f t="shared" si="29"/>
        <v>2</v>
      </c>
      <c r="E167" s="33">
        <f t="shared" si="32"/>
        <v>2</v>
      </c>
      <c r="F167" s="33">
        <f t="shared" si="23"/>
        <v>2</v>
      </c>
      <c r="G167" s="35">
        <f t="shared" si="24"/>
        <v>0.015342465753424657</v>
      </c>
      <c r="H167" s="36">
        <f t="shared" si="30"/>
        <v>0</v>
      </c>
      <c r="I167" s="33">
        <f t="shared" si="25"/>
        <v>0</v>
      </c>
      <c r="J167" s="33">
        <f t="shared" si="26"/>
        <v>0</v>
      </c>
      <c r="K167" s="35">
        <f t="shared" si="27"/>
        <v>9344.953424657528</v>
      </c>
      <c r="L167" s="1"/>
      <c r="M167" s="1"/>
    </row>
    <row r="168" spans="1:13" ht="12.75">
      <c r="A168" s="33">
        <v>160</v>
      </c>
      <c r="B168" s="33">
        <f t="shared" si="31"/>
        <v>0</v>
      </c>
      <c r="C168" s="33">
        <f t="shared" si="28"/>
        <v>2</v>
      </c>
      <c r="D168" s="33">
        <f t="shared" si="29"/>
        <v>2</v>
      </c>
      <c r="E168" s="33">
        <f t="shared" si="32"/>
        <v>2</v>
      </c>
      <c r="F168" s="33">
        <f t="shared" si="23"/>
        <v>0</v>
      </c>
      <c r="G168" s="35">
        <f t="shared" si="24"/>
        <v>0</v>
      </c>
      <c r="H168" s="36">
        <f t="shared" si="30"/>
        <v>0</v>
      </c>
      <c r="I168" s="33">
        <f t="shared" si="25"/>
        <v>0</v>
      </c>
      <c r="J168" s="33">
        <f t="shared" si="26"/>
        <v>0</v>
      </c>
      <c r="K168" s="35">
        <f t="shared" si="27"/>
        <v>9544.953424657528</v>
      </c>
      <c r="L168" s="1"/>
      <c r="M168" s="1"/>
    </row>
    <row r="169" spans="1:13" ht="12.75">
      <c r="A169" s="33">
        <v>161</v>
      </c>
      <c r="B169" s="33">
        <f t="shared" si="31"/>
        <v>20</v>
      </c>
      <c r="C169" s="33">
        <f t="shared" si="28"/>
        <v>20</v>
      </c>
      <c r="D169" s="33">
        <f t="shared" si="29"/>
        <v>2</v>
      </c>
      <c r="E169" s="33">
        <f t="shared" si="32"/>
        <v>2</v>
      </c>
      <c r="F169" s="33">
        <f t="shared" si="23"/>
        <v>18</v>
      </c>
      <c r="G169" s="35">
        <f t="shared" si="24"/>
        <v>0.13808219178082193</v>
      </c>
      <c r="H169" s="36">
        <f t="shared" si="30"/>
        <v>0</v>
      </c>
      <c r="I169" s="33">
        <f t="shared" si="25"/>
        <v>0</v>
      </c>
      <c r="J169" s="33">
        <f t="shared" si="26"/>
        <v>0</v>
      </c>
      <c r="K169" s="35">
        <f aca="true" t="shared" si="33" ref="K169:K200">K168+(E169*$F$4-I169-G169-J169)</f>
        <v>9744.815342465747</v>
      </c>
      <c r="L169" s="1"/>
      <c r="M169" s="1"/>
    </row>
    <row r="170" spans="1:13" ht="12.75">
      <c r="A170" s="33">
        <v>162</v>
      </c>
      <c r="B170" s="33">
        <f t="shared" si="31"/>
        <v>0</v>
      </c>
      <c r="C170" s="33">
        <f t="shared" si="28"/>
        <v>18</v>
      </c>
      <c r="D170" s="33">
        <f t="shared" si="29"/>
        <v>2</v>
      </c>
      <c r="E170" s="33">
        <f t="shared" si="32"/>
        <v>2</v>
      </c>
      <c r="F170" s="33">
        <f t="shared" si="23"/>
        <v>16</v>
      </c>
      <c r="G170" s="35">
        <f t="shared" si="24"/>
        <v>0.12273972602739726</v>
      </c>
      <c r="H170" s="36">
        <f t="shared" si="30"/>
        <v>0</v>
      </c>
      <c r="I170" s="33">
        <f t="shared" si="25"/>
        <v>0</v>
      </c>
      <c r="J170" s="33">
        <f t="shared" si="26"/>
        <v>0</v>
      </c>
      <c r="K170" s="35">
        <f t="shared" si="33"/>
        <v>9944.692602739718</v>
      </c>
      <c r="L170" s="1"/>
      <c r="M170" s="1"/>
    </row>
    <row r="171" spans="1:13" ht="12.75">
      <c r="A171" s="33">
        <v>163</v>
      </c>
      <c r="B171" s="33">
        <f t="shared" si="31"/>
        <v>0</v>
      </c>
      <c r="C171" s="33">
        <f t="shared" si="28"/>
        <v>16</v>
      </c>
      <c r="D171" s="33">
        <f t="shared" si="29"/>
        <v>2</v>
      </c>
      <c r="E171" s="33">
        <f t="shared" si="32"/>
        <v>2</v>
      </c>
      <c r="F171" s="33">
        <f t="shared" si="23"/>
        <v>14</v>
      </c>
      <c r="G171" s="35">
        <f t="shared" si="24"/>
        <v>0.1073972602739726</v>
      </c>
      <c r="H171" s="36">
        <f t="shared" si="30"/>
        <v>0</v>
      </c>
      <c r="I171" s="33">
        <f t="shared" si="25"/>
        <v>0</v>
      </c>
      <c r="J171" s="33">
        <f t="shared" si="26"/>
        <v>0</v>
      </c>
      <c r="K171" s="35">
        <f t="shared" si="33"/>
        <v>10144.585205479445</v>
      </c>
      <c r="L171" s="1"/>
      <c r="M171" s="1"/>
    </row>
    <row r="172" spans="1:13" ht="12.75">
      <c r="A172" s="33">
        <v>164</v>
      </c>
      <c r="B172" s="33">
        <f t="shared" si="31"/>
        <v>0</v>
      </c>
      <c r="C172" s="33">
        <f t="shared" si="28"/>
        <v>14</v>
      </c>
      <c r="D172" s="33">
        <f t="shared" si="29"/>
        <v>2</v>
      </c>
      <c r="E172" s="33">
        <f t="shared" si="32"/>
        <v>2</v>
      </c>
      <c r="F172" s="33">
        <f t="shared" si="23"/>
        <v>12</v>
      </c>
      <c r="G172" s="35">
        <f t="shared" si="24"/>
        <v>0.09205479452054795</v>
      </c>
      <c r="H172" s="36">
        <f t="shared" si="30"/>
        <v>0</v>
      </c>
      <c r="I172" s="33">
        <f t="shared" si="25"/>
        <v>0</v>
      </c>
      <c r="J172" s="33">
        <f t="shared" si="26"/>
        <v>0</v>
      </c>
      <c r="K172" s="35">
        <f t="shared" si="33"/>
        <v>10344.493150684924</v>
      </c>
      <c r="L172" s="1"/>
      <c r="M172" s="1"/>
    </row>
    <row r="173" spans="1:13" ht="12.75">
      <c r="A173" s="33">
        <v>165</v>
      </c>
      <c r="B173" s="33">
        <f t="shared" si="31"/>
        <v>0</v>
      </c>
      <c r="C173" s="33">
        <f t="shared" si="28"/>
        <v>12</v>
      </c>
      <c r="D173" s="33">
        <f t="shared" si="29"/>
        <v>2</v>
      </c>
      <c r="E173" s="33">
        <f t="shared" si="32"/>
        <v>2</v>
      </c>
      <c r="F173" s="33">
        <f t="shared" si="23"/>
        <v>10</v>
      </c>
      <c r="G173" s="35">
        <f t="shared" si="24"/>
        <v>0.07671232876712329</v>
      </c>
      <c r="H173" s="36">
        <f t="shared" si="30"/>
        <v>20</v>
      </c>
      <c r="I173" s="33">
        <f t="shared" si="25"/>
        <v>2.75</v>
      </c>
      <c r="J173" s="33">
        <f t="shared" si="26"/>
        <v>1400</v>
      </c>
      <c r="K173" s="35">
        <f t="shared" si="33"/>
        <v>9141.666438356157</v>
      </c>
      <c r="L173" s="1"/>
      <c r="M173" s="1"/>
    </row>
    <row r="174" spans="1:13" ht="12.75">
      <c r="A174" s="33">
        <v>166</v>
      </c>
      <c r="B174" s="33">
        <f t="shared" si="31"/>
        <v>0</v>
      </c>
      <c r="C174" s="33">
        <f t="shared" si="28"/>
        <v>10</v>
      </c>
      <c r="D174" s="33">
        <f t="shared" si="29"/>
        <v>2</v>
      </c>
      <c r="E174" s="33">
        <f t="shared" si="32"/>
        <v>2</v>
      </c>
      <c r="F174" s="33">
        <f t="shared" si="23"/>
        <v>8</v>
      </c>
      <c r="G174" s="35">
        <f t="shared" si="24"/>
        <v>0.06136986301369863</v>
      </c>
      <c r="H174" s="36">
        <f t="shared" si="30"/>
        <v>0</v>
      </c>
      <c r="I174" s="33">
        <f t="shared" si="25"/>
        <v>0</v>
      </c>
      <c r="J174" s="33">
        <f t="shared" si="26"/>
        <v>0</v>
      </c>
      <c r="K174" s="35">
        <f t="shared" si="33"/>
        <v>9341.605068493143</v>
      </c>
      <c r="L174" s="1"/>
      <c r="M174" s="1"/>
    </row>
    <row r="175" spans="1:13" ht="12.75">
      <c r="A175" s="33">
        <v>167</v>
      </c>
      <c r="B175" s="33">
        <f t="shared" si="31"/>
        <v>0</v>
      </c>
      <c r="C175" s="33">
        <f t="shared" si="28"/>
        <v>8</v>
      </c>
      <c r="D175" s="33">
        <f t="shared" si="29"/>
        <v>2</v>
      </c>
      <c r="E175" s="33">
        <f t="shared" si="32"/>
        <v>2</v>
      </c>
      <c r="F175" s="33">
        <f t="shared" si="23"/>
        <v>6</v>
      </c>
      <c r="G175" s="35">
        <f t="shared" si="24"/>
        <v>0.046027397260273974</v>
      </c>
      <c r="H175" s="36">
        <f t="shared" si="30"/>
        <v>0</v>
      </c>
      <c r="I175" s="33">
        <f t="shared" si="25"/>
        <v>0</v>
      </c>
      <c r="J175" s="33">
        <f t="shared" si="26"/>
        <v>0</v>
      </c>
      <c r="K175" s="35">
        <f t="shared" si="33"/>
        <v>9541.559041095883</v>
      </c>
      <c r="L175" s="1"/>
      <c r="M175" s="1"/>
    </row>
    <row r="176" spans="1:13" ht="12.75">
      <c r="A176" s="33">
        <v>168</v>
      </c>
      <c r="B176" s="33">
        <f t="shared" si="31"/>
        <v>0</v>
      </c>
      <c r="C176" s="33">
        <f t="shared" si="28"/>
        <v>6</v>
      </c>
      <c r="D176" s="33">
        <f t="shared" si="29"/>
        <v>2</v>
      </c>
      <c r="E176" s="33">
        <f t="shared" si="32"/>
        <v>2</v>
      </c>
      <c r="F176" s="33">
        <f t="shared" si="23"/>
        <v>4</v>
      </c>
      <c r="G176" s="35">
        <f t="shared" si="24"/>
        <v>0.030684931506849315</v>
      </c>
      <c r="H176" s="36">
        <f t="shared" si="30"/>
        <v>0</v>
      </c>
      <c r="I176" s="33">
        <f t="shared" si="25"/>
        <v>0</v>
      </c>
      <c r="J176" s="33">
        <f t="shared" si="26"/>
        <v>0</v>
      </c>
      <c r="K176" s="35">
        <f t="shared" si="33"/>
        <v>9741.528356164376</v>
      </c>
      <c r="L176" s="1"/>
      <c r="M176" s="1"/>
    </row>
    <row r="177" spans="1:13" ht="12.75">
      <c r="A177" s="33">
        <v>169</v>
      </c>
      <c r="B177" s="33">
        <f t="shared" si="31"/>
        <v>0</v>
      </c>
      <c r="C177" s="33">
        <f t="shared" si="28"/>
        <v>4</v>
      </c>
      <c r="D177" s="33">
        <f t="shared" si="29"/>
        <v>2</v>
      </c>
      <c r="E177" s="33">
        <f t="shared" si="32"/>
        <v>2</v>
      </c>
      <c r="F177" s="33">
        <f t="shared" si="23"/>
        <v>2</v>
      </c>
      <c r="G177" s="35">
        <f t="shared" si="24"/>
        <v>0.015342465753424657</v>
      </c>
      <c r="H177" s="36">
        <f t="shared" si="30"/>
        <v>0</v>
      </c>
      <c r="I177" s="33">
        <f t="shared" si="25"/>
        <v>0</v>
      </c>
      <c r="J177" s="33">
        <f t="shared" si="26"/>
        <v>0</v>
      </c>
      <c r="K177" s="35">
        <f t="shared" si="33"/>
        <v>9941.513013698623</v>
      </c>
      <c r="L177" s="1"/>
      <c r="M177" s="1"/>
    </row>
    <row r="178" spans="1:13" ht="12.75">
      <c r="A178" s="33">
        <v>170</v>
      </c>
      <c r="B178" s="33">
        <f t="shared" si="31"/>
        <v>0</v>
      </c>
      <c r="C178" s="33">
        <f t="shared" si="28"/>
        <v>2</v>
      </c>
      <c r="D178" s="33">
        <f t="shared" si="29"/>
        <v>2</v>
      </c>
      <c r="E178" s="33">
        <f t="shared" si="32"/>
        <v>2</v>
      </c>
      <c r="F178" s="33">
        <f t="shared" si="23"/>
        <v>0</v>
      </c>
      <c r="G178" s="35">
        <f t="shared" si="24"/>
        <v>0</v>
      </c>
      <c r="H178" s="36">
        <f t="shared" si="30"/>
        <v>0</v>
      </c>
      <c r="I178" s="33">
        <f t="shared" si="25"/>
        <v>0</v>
      </c>
      <c r="J178" s="33">
        <f t="shared" si="26"/>
        <v>0</v>
      </c>
      <c r="K178" s="35">
        <f t="shared" si="33"/>
        <v>10141.513013698623</v>
      </c>
      <c r="L178" s="1"/>
      <c r="M178" s="1"/>
    </row>
    <row r="179" spans="1:13" ht="12.75">
      <c r="A179" s="33">
        <v>171</v>
      </c>
      <c r="B179" s="33">
        <f t="shared" si="31"/>
        <v>20</v>
      </c>
      <c r="C179" s="33">
        <f t="shared" si="28"/>
        <v>20</v>
      </c>
      <c r="D179" s="33">
        <f t="shared" si="29"/>
        <v>2</v>
      </c>
      <c r="E179" s="33">
        <f t="shared" si="32"/>
        <v>2</v>
      </c>
      <c r="F179" s="33">
        <f t="shared" si="23"/>
        <v>18</v>
      </c>
      <c r="G179" s="35">
        <f t="shared" si="24"/>
        <v>0.13808219178082193</v>
      </c>
      <c r="H179" s="36">
        <f t="shared" si="30"/>
        <v>0</v>
      </c>
      <c r="I179" s="33">
        <f t="shared" si="25"/>
        <v>0</v>
      </c>
      <c r="J179" s="33">
        <f t="shared" si="26"/>
        <v>0</v>
      </c>
      <c r="K179" s="35">
        <f t="shared" si="33"/>
        <v>10341.374931506842</v>
      </c>
      <c r="L179" s="1"/>
      <c r="M179" s="1"/>
    </row>
    <row r="180" spans="1:13" ht="12.75">
      <c r="A180" s="33">
        <v>172</v>
      </c>
      <c r="B180" s="33">
        <f t="shared" si="31"/>
        <v>0</v>
      </c>
      <c r="C180" s="33">
        <f t="shared" si="28"/>
        <v>18</v>
      </c>
      <c r="D180" s="33">
        <f t="shared" si="29"/>
        <v>2</v>
      </c>
      <c r="E180" s="33">
        <f t="shared" si="32"/>
        <v>2</v>
      </c>
      <c r="F180" s="33">
        <f t="shared" si="23"/>
        <v>16</v>
      </c>
      <c r="G180" s="35">
        <f t="shared" si="24"/>
        <v>0.12273972602739726</v>
      </c>
      <c r="H180" s="36">
        <f t="shared" si="30"/>
        <v>0</v>
      </c>
      <c r="I180" s="33">
        <f t="shared" si="25"/>
        <v>0</v>
      </c>
      <c r="J180" s="33">
        <f t="shared" si="26"/>
        <v>0</v>
      </c>
      <c r="K180" s="35">
        <f t="shared" si="33"/>
        <v>10541.252191780814</v>
      </c>
      <c r="L180" s="1"/>
      <c r="M180" s="1"/>
    </row>
    <row r="181" spans="1:13" ht="12.75">
      <c r="A181" s="33">
        <v>173</v>
      </c>
      <c r="B181" s="33">
        <f t="shared" si="31"/>
        <v>0</v>
      </c>
      <c r="C181" s="33">
        <f t="shared" si="28"/>
        <v>16</v>
      </c>
      <c r="D181" s="33">
        <f t="shared" si="29"/>
        <v>2</v>
      </c>
      <c r="E181" s="33">
        <f t="shared" si="32"/>
        <v>2</v>
      </c>
      <c r="F181" s="33">
        <f t="shared" si="23"/>
        <v>14</v>
      </c>
      <c r="G181" s="35">
        <f t="shared" si="24"/>
        <v>0.1073972602739726</v>
      </c>
      <c r="H181" s="36">
        <f t="shared" si="30"/>
        <v>0</v>
      </c>
      <c r="I181" s="33">
        <f t="shared" si="25"/>
        <v>0</v>
      </c>
      <c r="J181" s="33">
        <f t="shared" si="26"/>
        <v>0</v>
      </c>
      <c r="K181" s="35">
        <f t="shared" si="33"/>
        <v>10741.14479452054</v>
      </c>
      <c r="L181" s="1"/>
      <c r="M181" s="1"/>
    </row>
    <row r="182" spans="1:13" ht="12.75">
      <c r="A182" s="33">
        <v>174</v>
      </c>
      <c r="B182" s="33">
        <f t="shared" si="31"/>
        <v>0</v>
      </c>
      <c r="C182" s="33">
        <f t="shared" si="28"/>
        <v>14</v>
      </c>
      <c r="D182" s="33">
        <f t="shared" si="29"/>
        <v>2</v>
      </c>
      <c r="E182" s="33">
        <f t="shared" si="32"/>
        <v>2</v>
      </c>
      <c r="F182" s="33">
        <f t="shared" si="23"/>
        <v>12</v>
      </c>
      <c r="G182" s="35">
        <f t="shared" si="24"/>
        <v>0.09205479452054795</v>
      </c>
      <c r="H182" s="36">
        <f t="shared" si="30"/>
        <v>0</v>
      </c>
      <c r="I182" s="33">
        <f t="shared" si="25"/>
        <v>0</v>
      </c>
      <c r="J182" s="33">
        <f t="shared" si="26"/>
        <v>0</v>
      </c>
      <c r="K182" s="35">
        <f t="shared" si="33"/>
        <v>10941.05273972602</v>
      </c>
      <c r="L182" s="1"/>
      <c r="M182" s="1"/>
    </row>
    <row r="183" spans="1:13" ht="12.75">
      <c r="A183" s="33">
        <v>175</v>
      </c>
      <c r="B183" s="33">
        <f t="shared" si="31"/>
        <v>0</v>
      </c>
      <c r="C183" s="33">
        <f t="shared" si="28"/>
        <v>12</v>
      </c>
      <c r="D183" s="33">
        <f t="shared" si="29"/>
        <v>2</v>
      </c>
      <c r="E183" s="33">
        <f t="shared" si="32"/>
        <v>2</v>
      </c>
      <c r="F183" s="33">
        <f t="shared" si="23"/>
        <v>10</v>
      </c>
      <c r="G183" s="35">
        <f t="shared" si="24"/>
        <v>0.07671232876712329</v>
      </c>
      <c r="H183" s="36">
        <f t="shared" si="30"/>
        <v>20</v>
      </c>
      <c r="I183" s="33">
        <f t="shared" si="25"/>
        <v>2.75</v>
      </c>
      <c r="J183" s="33">
        <f t="shared" si="26"/>
        <v>1400</v>
      </c>
      <c r="K183" s="35">
        <f t="shared" si="33"/>
        <v>9738.226027397252</v>
      </c>
      <c r="L183" s="1"/>
      <c r="M183" s="1"/>
    </row>
    <row r="184" spans="1:13" ht="12.75">
      <c r="A184" s="33">
        <v>176</v>
      </c>
      <c r="B184" s="33">
        <f t="shared" si="31"/>
        <v>0</v>
      </c>
      <c r="C184" s="33">
        <f t="shared" si="28"/>
        <v>10</v>
      </c>
      <c r="D184" s="33">
        <f t="shared" si="29"/>
        <v>2</v>
      </c>
      <c r="E184" s="33">
        <f t="shared" si="32"/>
        <v>2</v>
      </c>
      <c r="F184" s="33">
        <f t="shared" si="23"/>
        <v>8</v>
      </c>
      <c r="G184" s="35">
        <f t="shared" si="24"/>
        <v>0.06136986301369863</v>
      </c>
      <c r="H184" s="36">
        <f t="shared" si="30"/>
        <v>0</v>
      </c>
      <c r="I184" s="33">
        <f t="shared" si="25"/>
        <v>0</v>
      </c>
      <c r="J184" s="33">
        <f t="shared" si="26"/>
        <v>0</v>
      </c>
      <c r="K184" s="35">
        <f t="shared" si="33"/>
        <v>9938.164657534238</v>
      </c>
      <c r="L184" s="1"/>
      <c r="M184" s="1"/>
    </row>
    <row r="185" spans="1:13" ht="12.75">
      <c r="A185" s="33">
        <v>177</v>
      </c>
      <c r="B185" s="33">
        <f t="shared" si="31"/>
        <v>0</v>
      </c>
      <c r="C185" s="33">
        <f t="shared" si="28"/>
        <v>8</v>
      </c>
      <c r="D185" s="33">
        <f t="shared" si="29"/>
        <v>2</v>
      </c>
      <c r="E185" s="33">
        <f t="shared" si="32"/>
        <v>2</v>
      </c>
      <c r="F185" s="33">
        <f t="shared" si="23"/>
        <v>6</v>
      </c>
      <c r="G185" s="35">
        <f t="shared" si="24"/>
        <v>0.046027397260273974</v>
      </c>
      <c r="H185" s="36">
        <f t="shared" si="30"/>
        <v>0</v>
      </c>
      <c r="I185" s="33">
        <f t="shared" si="25"/>
        <v>0</v>
      </c>
      <c r="J185" s="33">
        <f t="shared" si="26"/>
        <v>0</v>
      </c>
      <c r="K185" s="35">
        <f t="shared" si="33"/>
        <v>10138.118630136978</v>
      </c>
      <c r="L185" s="1"/>
      <c r="M185" s="1"/>
    </row>
    <row r="186" spans="1:13" ht="12.75">
      <c r="A186" s="33">
        <v>178</v>
      </c>
      <c r="B186" s="33">
        <f t="shared" si="31"/>
        <v>0</v>
      </c>
      <c r="C186" s="33">
        <f t="shared" si="28"/>
        <v>6</v>
      </c>
      <c r="D186" s="33">
        <f t="shared" si="29"/>
        <v>2</v>
      </c>
      <c r="E186" s="33">
        <f t="shared" si="32"/>
        <v>2</v>
      </c>
      <c r="F186" s="33">
        <f t="shared" si="23"/>
        <v>4</v>
      </c>
      <c r="G186" s="35">
        <f t="shared" si="24"/>
        <v>0.030684931506849315</v>
      </c>
      <c r="H186" s="36">
        <f t="shared" si="30"/>
        <v>0</v>
      </c>
      <c r="I186" s="33">
        <f t="shared" si="25"/>
        <v>0</v>
      </c>
      <c r="J186" s="33">
        <f t="shared" si="26"/>
        <v>0</v>
      </c>
      <c r="K186" s="35">
        <f t="shared" si="33"/>
        <v>10338.08794520547</v>
      </c>
      <c r="L186" s="1"/>
      <c r="M186" s="1"/>
    </row>
    <row r="187" spans="1:13" ht="12.75">
      <c r="A187" s="33">
        <v>179</v>
      </c>
      <c r="B187" s="33">
        <f t="shared" si="31"/>
        <v>0</v>
      </c>
      <c r="C187" s="33">
        <f t="shared" si="28"/>
        <v>4</v>
      </c>
      <c r="D187" s="33">
        <f t="shared" si="29"/>
        <v>2</v>
      </c>
      <c r="E187" s="33">
        <f t="shared" si="32"/>
        <v>2</v>
      </c>
      <c r="F187" s="33">
        <f t="shared" si="23"/>
        <v>2</v>
      </c>
      <c r="G187" s="35">
        <f t="shared" si="24"/>
        <v>0.015342465753424657</v>
      </c>
      <c r="H187" s="36">
        <f t="shared" si="30"/>
        <v>0</v>
      </c>
      <c r="I187" s="33">
        <f t="shared" si="25"/>
        <v>0</v>
      </c>
      <c r="J187" s="33">
        <f t="shared" si="26"/>
        <v>0</v>
      </c>
      <c r="K187" s="35">
        <f t="shared" si="33"/>
        <v>10538.072602739718</v>
      </c>
      <c r="L187" s="1"/>
      <c r="M187" s="1"/>
    </row>
    <row r="188" spans="1:13" ht="12.75">
      <c r="A188" s="33">
        <v>180</v>
      </c>
      <c r="B188" s="33">
        <f t="shared" si="31"/>
        <v>0</v>
      </c>
      <c r="C188" s="33">
        <f t="shared" si="28"/>
        <v>2</v>
      </c>
      <c r="D188" s="33">
        <f t="shared" si="29"/>
        <v>2</v>
      </c>
      <c r="E188" s="33">
        <f t="shared" si="32"/>
        <v>2</v>
      </c>
      <c r="F188" s="33">
        <f t="shared" si="23"/>
        <v>0</v>
      </c>
      <c r="G188" s="35">
        <f t="shared" si="24"/>
        <v>0</v>
      </c>
      <c r="H188" s="36">
        <f t="shared" si="30"/>
        <v>0</v>
      </c>
      <c r="I188" s="33">
        <f t="shared" si="25"/>
        <v>0</v>
      </c>
      <c r="J188" s="33">
        <f t="shared" si="26"/>
        <v>0</v>
      </c>
      <c r="K188" s="35">
        <f t="shared" si="33"/>
        <v>10738.072602739718</v>
      </c>
      <c r="L188" s="1"/>
      <c r="M188" s="1"/>
    </row>
    <row r="189" spans="1:13" ht="12.75">
      <c r="A189" s="33">
        <v>181</v>
      </c>
      <c r="B189" s="33">
        <f t="shared" si="31"/>
        <v>20</v>
      </c>
      <c r="C189" s="33">
        <f t="shared" si="28"/>
        <v>20</v>
      </c>
      <c r="D189" s="33">
        <f t="shared" si="29"/>
        <v>2</v>
      </c>
      <c r="E189" s="33">
        <f t="shared" si="32"/>
        <v>2</v>
      </c>
      <c r="F189" s="33">
        <f t="shared" si="23"/>
        <v>18</v>
      </c>
      <c r="G189" s="35">
        <f t="shared" si="24"/>
        <v>0.13808219178082193</v>
      </c>
      <c r="H189" s="36">
        <f t="shared" si="30"/>
        <v>0</v>
      </c>
      <c r="I189" s="33">
        <f t="shared" si="25"/>
        <v>0</v>
      </c>
      <c r="J189" s="33">
        <f t="shared" si="26"/>
        <v>0</v>
      </c>
      <c r="K189" s="35">
        <f t="shared" si="33"/>
        <v>10937.934520547937</v>
      </c>
      <c r="L189" s="1"/>
      <c r="M189" s="1"/>
    </row>
    <row r="190" spans="1:13" ht="12.75">
      <c r="A190" s="33">
        <v>182</v>
      </c>
      <c r="B190" s="33">
        <f t="shared" si="31"/>
        <v>0</v>
      </c>
      <c r="C190" s="33">
        <f t="shared" si="28"/>
        <v>18</v>
      </c>
      <c r="D190" s="33">
        <f t="shared" si="29"/>
        <v>2</v>
      </c>
      <c r="E190" s="33">
        <f t="shared" si="32"/>
        <v>2</v>
      </c>
      <c r="F190" s="33">
        <f t="shared" si="23"/>
        <v>16</v>
      </c>
      <c r="G190" s="35">
        <f t="shared" si="24"/>
        <v>0.12273972602739726</v>
      </c>
      <c r="H190" s="36">
        <f t="shared" si="30"/>
        <v>0</v>
      </c>
      <c r="I190" s="33">
        <f t="shared" si="25"/>
        <v>0</v>
      </c>
      <c r="J190" s="33">
        <f t="shared" si="26"/>
        <v>0</v>
      </c>
      <c r="K190" s="35">
        <f t="shared" si="33"/>
        <v>11137.811780821909</v>
      </c>
      <c r="L190" s="1"/>
      <c r="M190" s="1"/>
    </row>
    <row r="191" spans="1:13" ht="12.75">
      <c r="A191" s="33">
        <v>183</v>
      </c>
      <c r="B191" s="33">
        <f t="shared" si="31"/>
        <v>0</v>
      </c>
      <c r="C191" s="33">
        <f t="shared" si="28"/>
        <v>16</v>
      </c>
      <c r="D191" s="33">
        <f t="shared" si="29"/>
        <v>2</v>
      </c>
      <c r="E191" s="33">
        <f t="shared" si="32"/>
        <v>2</v>
      </c>
      <c r="F191" s="33">
        <f t="shared" si="23"/>
        <v>14</v>
      </c>
      <c r="G191" s="35">
        <f t="shared" si="24"/>
        <v>0.1073972602739726</v>
      </c>
      <c r="H191" s="36">
        <f t="shared" si="30"/>
        <v>0</v>
      </c>
      <c r="I191" s="33">
        <f t="shared" si="25"/>
        <v>0</v>
      </c>
      <c r="J191" s="33">
        <f t="shared" si="26"/>
        <v>0</v>
      </c>
      <c r="K191" s="35">
        <f t="shared" si="33"/>
        <v>11337.704383561635</v>
      </c>
      <c r="L191" s="1"/>
      <c r="M191" s="1"/>
    </row>
    <row r="192" spans="1:13" ht="12.75">
      <c r="A192" s="33">
        <v>184</v>
      </c>
      <c r="B192" s="33">
        <f t="shared" si="31"/>
        <v>0</v>
      </c>
      <c r="C192" s="33">
        <f t="shared" si="28"/>
        <v>14</v>
      </c>
      <c r="D192" s="33">
        <f t="shared" si="29"/>
        <v>2</v>
      </c>
      <c r="E192" s="33">
        <f t="shared" si="32"/>
        <v>2</v>
      </c>
      <c r="F192" s="33">
        <f t="shared" si="23"/>
        <v>12</v>
      </c>
      <c r="G192" s="35">
        <f t="shared" si="24"/>
        <v>0.09205479452054795</v>
      </c>
      <c r="H192" s="36">
        <f t="shared" si="30"/>
        <v>0</v>
      </c>
      <c r="I192" s="33">
        <f t="shared" si="25"/>
        <v>0</v>
      </c>
      <c r="J192" s="33">
        <f t="shared" si="26"/>
        <v>0</v>
      </c>
      <c r="K192" s="35">
        <f t="shared" si="33"/>
        <v>11537.612328767114</v>
      </c>
      <c r="L192" s="1"/>
      <c r="M192" s="1"/>
    </row>
    <row r="193" spans="1:13" ht="12.75">
      <c r="A193" s="33">
        <v>185</v>
      </c>
      <c r="B193" s="33">
        <f t="shared" si="31"/>
        <v>0</v>
      </c>
      <c r="C193" s="33">
        <f t="shared" si="28"/>
        <v>12</v>
      </c>
      <c r="D193" s="33">
        <f t="shared" si="29"/>
        <v>2</v>
      </c>
      <c r="E193" s="33">
        <f t="shared" si="32"/>
        <v>2</v>
      </c>
      <c r="F193" s="33">
        <f t="shared" si="23"/>
        <v>10</v>
      </c>
      <c r="G193" s="35">
        <f t="shared" si="24"/>
        <v>0.07671232876712329</v>
      </c>
      <c r="H193" s="36">
        <f t="shared" si="30"/>
        <v>20</v>
      </c>
      <c r="I193" s="33">
        <f t="shared" si="25"/>
        <v>2.75</v>
      </c>
      <c r="J193" s="33">
        <f t="shared" si="26"/>
        <v>1400</v>
      </c>
      <c r="K193" s="35">
        <f t="shared" si="33"/>
        <v>10334.785616438347</v>
      </c>
      <c r="L193" s="1"/>
      <c r="M193" s="1"/>
    </row>
    <row r="194" spans="1:13" ht="12.75">
      <c r="A194" s="33">
        <v>186</v>
      </c>
      <c r="B194" s="33">
        <f t="shared" si="31"/>
        <v>0</v>
      </c>
      <c r="C194" s="33">
        <f t="shared" si="28"/>
        <v>10</v>
      </c>
      <c r="D194" s="33">
        <f t="shared" si="29"/>
        <v>2</v>
      </c>
      <c r="E194" s="33">
        <f t="shared" si="32"/>
        <v>2</v>
      </c>
      <c r="F194" s="33">
        <f t="shared" si="23"/>
        <v>8</v>
      </c>
      <c r="G194" s="35">
        <f t="shared" si="24"/>
        <v>0.06136986301369863</v>
      </c>
      <c r="H194" s="36">
        <f t="shared" si="30"/>
        <v>0</v>
      </c>
      <c r="I194" s="33">
        <f t="shared" si="25"/>
        <v>0</v>
      </c>
      <c r="J194" s="33">
        <f t="shared" si="26"/>
        <v>0</v>
      </c>
      <c r="K194" s="35">
        <f t="shared" si="33"/>
        <v>10534.724246575333</v>
      </c>
      <c r="L194" s="1"/>
      <c r="M194" s="1"/>
    </row>
    <row r="195" spans="1:13" ht="12.75">
      <c r="A195" s="33">
        <v>187</v>
      </c>
      <c r="B195" s="33">
        <f t="shared" si="31"/>
        <v>0</v>
      </c>
      <c r="C195" s="33">
        <f t="shared" si="28"/>
        <v>8</v>
      </c>
      <c r="D195" s="33">
        <f t="shared" si="29"/>
        <v>2</v>
      </c>
      <c r="E195" s="33">
        <f t="shared" si="32"/>
        <v>2</v>
      </c>
      <c r="F195" s="33">
        <f t="shared" si="23"/>
        <v>6</v>
      </c>
      <c r="G195" s="35">
        <f t="shared" si="24"/>
        <v>0.046027397260273974</v>
      </c>
      <c r="H195" s="36">
        <f t="shared" si="30"/>
        <v>0</v>
      </c>
      <c r="I195" s="33">
        <f t="shared" si="25"/>
        <v>0</v>
      </c>
      <c r="J195" s="33">
        <f t="shared" si="26"/>
        <v>0</v>
      </c>
      <c r="K195" s="35">
        <f t="shared" si="33"/>
        <v>10734.678219178073</v>
      </c>
      <c r="L195" s="1"/>
      <c r="M195" s="1"/>
    </row>
    <row r="196" spans="1:13" ht="12.75">
      <c r="A196" s="33">
        <v>188</v>
      </c>
      <c r="B196" s="33">
        <f t="shared" si="31"/>
        <v>0</v>
      </c>
      <c r="C196" s="33">
        <f t="shared" si="28"/>
        <v>6</v>
      </c>
      <c r="D196" s="33">
        <f t="shared" si="29"/>
        <v>2</v>
      </c>
      <c r="E196" s="33">
        <f t="shared" si="32"/>
        <v>2</v>
      </c>
      <c r="F196" s="33">
        <f t="shared" si="23"/>
        <v>4</v>
      </c>
      <c r="G196" s="35">
        <f t="shared" si="24"/>
        <v>0.030684931506849315</v>
      </c>
      <c r="H196" s="36">
        <f t="shared" si="30"/>
        <v>0</v>
      </c>
      <c r="I196" s="33">
        <f t="shared" si="25"/>
        <v>0</v>
      </c>
      <c r="J196" s="33">
        <f t="shared" si="26"/>
        <v>0</v>
      </c>
      <c r="K196" s="35">
        <f t="shared" si="33"/>
        <v>10934.647534246566</v>
      </c>
      <c r="L196" s="1"/>
      <c r="M196" s="1"/>
    </row>
    <row r="197" spans="1:13" ht="12.75">
      <c r="A197" s="33">
        <v>189</v>
      </c>
      <c r="B197" s="33">
        <f t="shared" si="31"/>
        <v>0</v>
      </c>
      <c r="C197" s="33">
        <f t="shared" si="28"/>
        <v>4</v>
      </c>
      <c r="D197" s="33">
        <f t="shared" si="29"/>
        <v>2</v>
      </c>
      <c r="E197" s="33">
        <f t="shared" si="32"/>
        <v>2</v>
      </c>
      <c r="F197" s="33">
        <f t="shared" si="23"/>
        <v>2</v>
      </c>
      <c r="G197" s="35">
        <f t="shared" si="24"/>
        <v>0.015342465753424657</v>
      </c>
      <c r="H197" s="36">
        <f t="shared" si="30"/>
        <v>0</v>
      </c>
      <c r="I197" s="33">
        <f t="shared" si="25"/>
        <v>0</v>
      </c>
      <c r="J197" s="33">
        <f t="shared" si="26"/>
        <v>0</v>
      </c>
      <c r="K197" s="35">
        <f t="shared" si="33"/>
        <v>11134.632191780813</v>
      </c>
      <c r="L197" s="1"/>
      <c r="M197" s="1"/>
    </row>
    <row r="198" spans="1:13" ht="12.75">
      <c r="A198" s="33">
        <v>190</v>
      </c>
      <c r="B198" s="33">
        <f t="shared" si="31"/>
        <v>0</v>
      </c>
      <c r="C198" s="33">
        <f t="shared" si="28"/>
        <v>2</v>
      </c>
      <c r="D198" s="33">
        <f t="shared" si="29"/>
        <v>2</v>
      </c>
      <c r="E198" s="33">
        <f t="shared" si="32"/>
        <v>2</v>
      </c>
      <c r="F198" s="33">
        <f t="shared" si="23"/>
        <v>0</v>
      </c>
      <c r="G198" s="35">
        <f t="shared" si="24"/>
        <v>0</v>
      </c>
      <c r="H198" s="36">
        <f t="shared" si="30"/>
        <v>0</v>
      </c>
      <c r="I198" s="33">
        <f t="shared" si="25"/>
        <v>0</v>
      </c>
      <c r="J198" s="33">
        <f t="shared" si="26"/>
        <v>0</v>
      </c>
      <c r="K198" s="35">
        <f t="shared" si="33"/>
        <v>11334.632191780813</v>
      </c>
      <c r="L198" s="1"/>
      <c r="M198" s="1"/>
    </row>
    <row r="199" spans="1:13" ht="12.75">
      <c r="A199" s="33">
        <v>191</v>
      </c>
      <c r="B199" s="33">
        <f t="shared" si="31"/>
        <v>20</v>
      </c>
      <c r="C199" s="33">
        <f t="shared" si="28"/>
        <v>20</v>
      </c>
      <c r="D199" s="33">
        <f t="shared" si="29"/>
        <v>2</v>
      </c>
      <c r="E199" s="33">
        <f t="shared" si="32"/>
        <v>2</v>
      </c>
      <c r="F199" s="33">
        <f t="shared" si="23"/>
        <v>18</v>
      </c>
      <c r="G199" s="35">
        <f t="shared" si="24"/>
        <v>0.13808219178082193</v>
      </c>
      <c r="H199" s="36">
        <f t="shared" si="30"/>
        <v>0</v>
      </c>
      <c r="I199" s="33">
        <f t="shared" si="25"/>
        <v>0</v>
      </c>
      <c r="J199" s="33">
        <f t="shared" si="26"/>
        <v>0</v>
      </c>
      <c r="K199" s="35">
        <f t="shared" si="33"/>
        <v>11534.494109589032</v>
      </c>
      <c r="L199" s="1"/>
      <c r="M199" s="1"/>
    </row>
    <row r="200" spans="1:13" ht="12.75">
      <c r="A200" s="33">
        <v>192</v>
      </c>
      <c r="B200" s="33">
        <f t="shared" si="31"/>
        <v>0</v>
      </c>
      <c r="C200" s="33">
        <f t="shared" si="28"/>
        <v>18</v>
      </c>
      <c r="D200" s="33">
        <f t="shared" si="29"/>
        <v>2</v>
      </c>
      <c r="E200" s="33">
        <f t="shared" si="32"/>
        <v>2</v>
      </c>
      <c r="F200" s="33">
        <f t="shared" si="23"/>
        <v>16</v>
      </c>
      <c r="G200" s="35">
        <f t="shared" si="24"/>
        <v>0.12273972602739726</v>
      </c>
      <c r="H200" s="36">
        <f t="shared" si="30"/>
        <v>0</v>
      </c>
      <c r="I200" s="33">
        <f t="shared" si="25"/>
        <v>0</v>
      </c>
      <c r="J200" s="33">
        <f t="shared" si="26"/>
        <v>0</v>
      </c>
      <c r="K200" s="35">
        <f t="shared" si="33"/>
        <v>11734.371369863004</v>
      </c>
      <c r="L200" s="1"/>
      <c r="M200" s="1"/>
    </row>
    <row r="201" spans="1:13" ht="12.75">
      <c r="A201" s="33">
        <v>193</v>
      </c>
      <c r="B201" s="33">
        <f t="shared" si="31"/>
        <v>0</v>
      </c>
      <c r="C201" s="33">
        <f t="shared" si="28"/>
        <v>16</v>
      </c>
      <c r="D201" s="33">
        <f t="shared" si="29"/>
        <v>2</v>
      </c>
      <c r="E201" s="33">
        <f t="shared" si="32"/>
        <v>2</v>
      </c>
      <c r="F201" s="33">
        <f aca="true" t="shared" si="34" ref="F201:F208">MAX(0,(C201-E201))</f>
        <v>14</v>
      </c>
      <c r="G201" s="35">
        <f aca="true" t="shared" si="35" ref="G201:G208">$C$5*$F$2*F201</f>
        <v>0.1073972602739726</v>
      </c>
      <c r="H201" s="36">
        <f t="shared" si="30"/>
        <v>0</v>
      </c>
      <c r="I201" s="33">
        <f aca="true" t="shared" si="36" ref="I201:I208">IF(H201&gt;0,$F$3,0)</f>
        <v>0</v>
      </c>
      <c r="J201" s="33">
        <f aca="true" t="shared" si="37" ref="J201:J208">H201*$F$2</f>
        <v>0</v>
      </c>
      <c r="K201" s="35">
        <f aca="true" t="shared" si="38" ref="K201:K208">K200+(E201*$F$4-I201-G201-J201)</f>
        <v>11934.26397260273</v>
      </c>
      <c r="L201" s="1"/>
      <c r="M201" s="1"/>
    </row>
    <row r="202" spans="1:13" ht="12.75">
      <c r="A202" s="33">
        <v>194</v>
      </c>
      <c r="B202" s="33">
        <f t="shared" si="31"/>
        <v>0</v>
      </c>
      <c r="C202" s="33">
        <f aca="true" t="shared" si="39" ref="C202:C208">F201+B202</f>
        <v>14</v>
      </c>
      <c r="D202" s="33">
        <f aca="true" t="shared" si="40" ref="D202:D208">$F$5</f>
        <v>2</v>
      </c>
      <c r="E202" s="33">
        <f t="shared" si="32"/>
        <v>2</v>
      </c>
      <c r="F202" s="33">
        <f t="shared" si="34"/>
        <v>12</v>
      </c>
      <c r="G202" s="35">
        <f t="shared" si="35"/>
        <v>0.09205479452054795</v>
      </c>
      <c r="H202" s="36">
        <f t="shared" si="30"/>
        <v>0</v>
      </c>
      <c r="I202" s="33">
        <f t="shared" si="36"/>
        <v>0</v>
      </c>
      <c r="J202" s="33">
        <f t="shared" si="37"/>
        <v>0</v>
      </c>
      <c r="K202" s="35">
        <f t="shared" si="38"/>
        <v>12134.17191780821</v>
      </c>
      <c r="L202" s="1"/>
      <c r="M202" s="1"/>
    </row>
    <row r="203" spans="1:13" ht="12.75">
      <c r="A203" s="33">
        <v>195</v>
      </c>
      <c r="B203" s="33">
        <f t="shared" si="31"/>
        <v>0</v>
      </c>
      <c r="C203" s="33">
        <f t="shared" si="39"/>
        <v>12</v>
      </c>
      <c r="D203" s="33">
        <f t="shared" si="40"/>
        <v>2</v>
      </c>
      <c r="E203" s="33">
        <f t="shared" si="32"/>
        <v>2</v>
      </c>
      <c r="F203" s="33">
        <f t="shared" si="34"/>
        <v>10</v>
      </c>
      <c r="G203" s="35">
        <f t="shared" si="35"/>
        <v>0.07671232876712329</v>
      </c>
      <c r="H203" s="36"/>
      <c r="I203" s="33">
        <f t="shared" si="36"/>
        <v>0</v>
      </c>
      <c r="J203" s="33">
        <f t="shared" si="37"/>
        <v>0</v>
      </c>
      <c r="K203" s="35">
        <f t="shared" si="38"/>
        <v>12334.095205479442</v>
      </c>
      <c r="L203" s="1"/>
      <c r="M203" s="1"/>
    </row>
    <row r="204" spans="1:13" ht="12.75">
      <c r="A204" s="33">
        <v>196</v>
      </c>
      <c r="B204" s="33">
        <f t="shared" si="31"/>
        <v>0</v>
      </c>
      <c r="C204" s="33">
        <f t="shared" si="39"/>
        <v>10</v>
      </c>
      <c r="D204" s="33">
        <f t="shared" si="40"/>
        <v>2</v>
      </c>
      <c r="E204" s="33">
        <f t="shared" si="32"/>
        <v>2</v>
      </c>
      <c r="F204" s="33">
        <f t="shared" si="34"/>
        <v>8</v>
      </c>
      <c r="G204" s="35">
        <f t="shared" si="35"/>
        <v>0.06136986301369863</v>
      </c>
      <c r="H204" s="36"/>
      <c r="I204" s="33">
        <f t="shared" si="36"/>
        <v>0</v>
      </c>
      <c r="J204" s="33">
        <f t="shared" si="37"/>
        <v>0</v>
      </c>
      <c r="K204" s="35">
        <f t="shared" si="38"/>
        <v>12534.033835616428</v>
      </c>
      <c r="L204" s="1"/>
      <c r="M204" s="1"/>
    </row>
    <row r="205" spans="1:13" ht="12.75">
      <c r="A205" s="33">
        <v>197</v>
      </c>
      <c r="B205" s="33">
        <f t="shared" si="31"/>
        <v>0</v>
      </c>
      <c r="C205" s="33">
        <f t="shared" si="39"/>
        <v>8</v>
      </c>
      <c r="D205" s="33">
        <f t="shared" si="40"/>
        <v>2</v>
      </c>
      <c r="E205" s="33">
        <f t="shared" si="32"/>
        <v>2</v>
      </c>
      <c r="F205" s="33">
        <f t="shared" si="34"/>
        <v>6</v>
      </c>
      <c r="G205" s="35">
        <f t="shared" si="35"/>
        <v>0.046027397260273974</v>
      </c>
      <c r="H205" s="36"/>
      <c r="I205" s="33">
        <f t="shared" si="36"/>
        <v>0</v>
      </c>
      <c r="J205" s="33">
        <f t="shared" si="37"/>
        <v>0</v>
      </c>
      <c r="K205" s="35">
        <f t="shared" si="38"/>
        <v>12733.987808219168</v>
      </c>
      <c r="L205" s="1"/>
      <c r="M205" s="1"/>
    </row>
    <row r="206" spans="1:13" ht="12.75">
      <c r="A206" s="33">
        <v>198</v>
      </c>
      <c r="B206" s="33">
        <f t="shared" si="31"/>
        <v>0</v>
      </c>
      <c r="C206" s="33">
        <f t="shared" si="39"/>
        <v>6</v>
      </c>
      <c r="D206" s="33">
        <f t="shared" si="40"/>
        <v>2</v>
      </c>
      <c r="E206" s="33">
        <f t="shared" si="32"/>
        <v>2</v>
      </c>
      <c r="F206" s="33">
        <f t="shared" si="34"/>
        <v>4</v>
      </c>
      <c r="G206" s="35">
        <f t="shared" si="35"/>
        <v>0.030684931506849315</v>
      </c>
      <c r="H206" s="36"/>
      <c r="I206" s="33">
        <f t="shared" si="36"/>
        <v>0</v>
      </c>
      <c r="J206" s="33">
        <f t="shared" si="37"/>
        <v>0</v>
      </c>
      <c r="K206" s="35">
        <f t="shared" si="38"/>
        <v>12933.95712328766</v>
      </c>
      <c r="L206" s="1"/>
      <c r="M206" s="1"/>
    </row>
    <row r="207" spans="1:13" ht="12.75">
      <c r="A207" s="33">
        <v>199</v>
      </c>
      <c r="B207" s="33">
        <f t="shared" si="31"/>
        <v>0</v>
      </c>
      <c r="C207" s="33">
        <f t="shared" si="39"/>
        <v>4</v>
      </c>
      <c r="D207" s="33">
        <f t="shared" si="40"/>
        <v>2</v>
      </c>
      <c r="E207" s="33">
        <f t="shared" si="32"/>
        <v>2</v>
      </c>
      <c r="F207" s="33">
        <f t="shared" si="34"/>
        <v>2</v>
      </c>
      <c r="G207" s="35">
        <f t="shared" si="35"/>
        <v>0.015342465753424657</v>
      </c>
      <c r="H207" s="36"/>
      <c r="I207" s="33">
        <f t="shared" si="36"/>
        <v>0</v>
      </c>
      <c r="J207" s="33">
        <f t="shared" si="37"/>
        <v>0</v>
      </c>
      <c r="K207" s="35">
        <f t="shared" si="38"/>
        <v>13133.941780821908</v>
      </c>
      <c r="L207" s="1"/>
      <c r="M207" s="1"/>
    </row>
    <row r="208" spans="1:13" ht="12.75">
      <c r="A208" s="33">
        <v>200</v>
      </c>
      <c r="B208" s="33">
        <f>H202</f>
        <v>0</v>
      </c>
      <c r="C208" s="33">
        <f t="shared" si="39"/>
        <v>2</v>
      </c>
      <c r="D208" s="33">
        <f t="shared" si="40"/>
        <v>2</v>
      </c>
      <c r="E208" s="33">
        <f>MIN(C208,D208)</f>
        <v>2</v>
      </c>
      <c r="F208" s="33">
        <f t="shared" si="34"/>
        <v>0</v>
      </c>
      <c r="G208" s="35">
        <f t="shared" si="35"/>
        <v>0</v>
      </c>
      <c r="H208" s="36"/>
      <c r="I208" s="33">
        <f t="shared" si="36"/>
        <v>0</v>
      </c>
      <c r="J208" s="33">
        <f t="shared" si="37"/>
        <v>0</v>
      </c>
      <c r="K208" s="35">
        <f t="shared" si="38"/>
        <v>13333.941780821908</v>
      </c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3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3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3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3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3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3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3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3"/>
      <c r="I216" s="1"/>
      <c r="J216" s="1"/>
      <c r="K216" s="1"/>
      <c r="L216" s="1"/>
      <c r="M216" s="1"/>
    </row>
    <row r="217" ht="12.75">
      <c r="H217" s="2"/>
    </row>
    <row r="218" ht="12.75">
      <c r="H218" s="2"/>
    </row>
    <row r="219" ht="12.75">
      <c r="H219" s="2"/>
    </row>
    <row r="220" ht="12.75">
      <c r="H220" s="2"/>
    </row>
    <row r="221" ht="12.75">
      <c r="H221" s="2"/>
    </row>
    <row r="222" ht="12.75">
      <c r="H222" s="2"/>
    </row>
    <row r="223" ht="12.75">
      <c r="H223" s="2"/>
    </row>
    <row r="224" ht="12.75">
      <c r="H224" s="2"/>
    </row>
    <row r="225" ht="12.75">
      <c r="H225" s="2"/>
    </row>
    <row r="226" ht="12.75">
      <c r="H226" s="2"/>
    </row>
    <row r="227" ht="12.75">
      <c r="H227" s="2"/>
    </row>
    <row r="228" ht="12.75">
      <c r="H228" s="2"/>
    </row>
    <row r="229" ht="12.75">
      <c r="H229" s="2"/>
    </row>
    <row r="230" ht="12.75">
      <c r="H230" s="2"/>
    </row>
    <row r="231" ht="12.75">
      <c r="H231" s="2"/>
    </row>
    <row r="232" ht="12.75">
      <c r="H232" s="2"/>
    </row>
    <row r="233" ht="12.75">
      <c r="H233" s="2"/>
    </row>
    <row r="234" ht="12.75">
      <c r="H234" s="2"/>
    </row>
    <row r="235" ht="12.75">
      <c r="H235" s="2"/>
    </row>
    <row r="236" ht="12.75">
      <c r="H23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 License</dc:creator>
  <cp:keywords/>
  <dc:description/>
  <cp:lastModifiedBy>ammar</cp:lastModifiedBy>
  <dcterms:created xsi:type="dcterms:W3CDTF">1999-08-18T17:38:36Z</dcterms:created>
  <dcterms:modified xsi:type="dcterms:W3CDTF">2002-11-12T13:50:21Z</dcterms:modified>
  <cp:category/>
  <cp:version/>
  <cp:contentType/>
  <cp:contentStatus/>
</cp:coreProperties>
</file>