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bl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<sst xmlns="http://schemas.openxmlformats.org/spreadsheetml/2006/main" count="60" uniqueCount="25">
  <si>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Holding Cost</t>
  </si>
  <si>
    <t>Holding Cost as %</t>
  </si>
  <si>
    <t>Cost (C)</t>
  </si>
  <si>
    <t>Annual Demand (D)</t>
  </si>
  <si>
    <t>Holding Cost (H)</t>
  </si>
  <si>
    <t>Order Cost (S)</t>
  </si>
  <si>
    <t>EOQ</t>
  </si>
  <si>
    <t>Cycle Time</t>
  </si>
  <si>
    <t>daily demand</t>
  </si>
  <si>
    <t>order 20 units every 12 days</t>
  </si>
  <si>
    <t>Inventory Problems</t>
  </si>
  <si>
    <t>#1</t>
  </si>
  <si>
    <t>#2</t>
  </si>
  <si>
    <t>Order Cost</t>
  </si>
  <si>
    <t>order 28 rather than 20</t>
  </si>
  <si>
    <t>when demand doubled the order and holding cost did not double</t>
  </si>
  <si>
    <t>#3</t>
  </si>
  <si>
    <t>Cost (C) / doz</t>
  </si>
  <si>
    <t>reorder point</t>
  </si>
  <si>
    <t>reorder when inventory equals 60 dozen balls (3 weeks worth)</t>
  </si>
  <si>
    <t>#4</t>
  </si>
  <si>
    <t>#5</t>
  </si>
  <si>
    <t>leadtime</t>
  </si>
  <si>
    <t>days</t>
  </si>
  <si>
    <t>time between orders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</si>
</sst>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8" sqref="B18"/>
    </sheetView>
  </sheetViews>
  <sheetFormatPr defaultColWidth="9.140625" defaultRowHeight="12.75"/>
  <cols>
    <col min="6" max="6" width="9.140625" style="5" customWidth="1"/>
    <col min="7" max="7" width="16.7109375" style="0" customWidth="1"/>
    <col min="8" max="8" width="10.57421875" style="0" bestFit="1" customWidth="1"/>
  </cols>
  <sheetData>
    <row r="1" ht="12.75">
      <c r="A1" t="s">
        <v>10</v>
      </c>
    </row>
    <row r="3" spans="1:7" ht="12.75">
      <c r="A3" t="s">
        <v>11</v>
      </c>
      <c r="G3" t="s">
        <v>16</v>
      </c>
    </row>
    <row r="4" spans="1:8" ht="12.75">
      <c r="A4" t="s">
        <v>3</v>
      </c>
      <c r="C4">
        <v>20000</v>
      </c>
      <c r="G4" t="s">
        <v>3</v>
      </c>
      <c r="H4">
        <v>600</v>
      </c>
    </row>
    <row r="5" spans="1:8" ht="12.75">
      <c r="A5" t="s">
        <v>1</v>
      </c>
      <c r="C5" s="6">
        <v>0.2</v>
      </c>
      <c r="G5" t="s">
        <v>1</v>
      </c>
      <c r="H5">
        <v>0.25</v>
      </c>
    </row>
    <row r="6" spans="1:8" ht="12.75">
      <c r="A6" t="s">
        <v>2</v>
      </c>
      <c r="C6">
        <v>9</v>
      </c>
      <c r="G6" t="s">
        <v>2</v>
      </c>
      <c r="H6">
        <v>180</v>
      </c>
    </row>
    <row r="7" spans="1:8" ht="12.75">
      <c r="A7" t="s">
        <v>4</v>
      </c>
      <c r="C7">
        <f>C5*C6</f>
        <v>1.8</v>
      </c>
      <c r="G7" t="s">
        <v>4</v>
      </c>
      <c r="H7">
        <f>H5*H6</f>
        <v>45</v>
      </c>
    </row>
    <row r="8" spans="1:8" ht="12.75">
      <c r="A8" t="s">
        <v>5</v>
      </c>
      <c r="C8">
        <v>20</v>
      </c>
      <c r="G8" t="s">
        <v>5</v>
      </c>
      <c r="H8">
        <v>15</v>
      </c>
    </row>
    <row r="10" spans="1:8" ht="12.75">
      <c r="A10" t="s">
        <v>6</v>
      </c>
      <c r="C10">
        <f>SQRT(2*C4*C8/C7)</f>
        <v>666.6666666666666</v>
      </c>
      <c r="G10" t="s">
        <v>6</v>
      </c>
      <c r="H10">
        <f>SQRT(2*600*15/45)</f>
        <v>20</v>
      </c>
    </row>
    <row r="12" spans="1:8" ht="12.75">
      <c r="A12" t="s">
        <v>8</v>
      </c>
      <c r="C12">
        <f>C4/365</f>
        <v>54.794520547945204</v>
      </c>
      <c r="G12" t="s">
        <v>8</v>
      </c>
      <c r="H12" s="1">
        <f>600/365</f>
        <v>1.643835616438356</v>
      </c>
    </row>
    <row r="13" spans="1:10" ht="12.75">
      <c r="A13" t="s">
        <v>7</v>
      </c>
      <c r="C13">
        <f>C10/C12</f>
        <v>12.166666666666666</v>
      </c>
      <c r="G13" t="s">
        <v>7</v>
      </c>
      <c r="H13" s="2">
        <f>H10/H12</f>
        <v>12.166666666666668</v>
      </c>
      <c r="J13" t="s">
        <v>9</v>
      </c>
    </row>
    <row r="14" ht="12.75">
      <c r="H14" s="2"/>
    </row>
    <row r="15" spans="1:8" ht="12.75">
      <c r="A15" t="s">
        <v>13</v>
      </c>
      <c r="C15">
        <f>C4/C10*C8</f>
        <v>600</v>
      </c>
      <c r="G15" t="s">
        <v>13</v>
      </c>
      <c r="H15" s="3">
        <f>15*(600/20)</f>
        <v>450</v>
      </c>
    </row>
    <row r="16" spans="1:8" ht="12.75">
      <c r="A16" t="s">
        <v>0</v>
      </c>
      <c r="C16">
        <f>C10/2*C7</f>
        <v>600</v>
      </c>
      <c r="G16" t="s">
        <v>0</v>
      </c>
      <c r="H16">
        <f>45*(20/2)</f>
        <v>450</v>
      </c>
    </row>
    <row r="18" ht="12.75">
      <c r="G18" t="s">
        <v>20</v>
      </c>
    </row>
    <row r="19" spans="1:8" ht="12.75">
      <c r="A19" t="s">
        <v>12</v>
      </c>
      <c r="G19" t="s">
        <v>3</v>
      </c>
      <c r="H19">
        <v>1200</v>
      </c>
    </row>
    <row r="20" spans="1:8" ht="12.75">
      <c r="A20" t="s">
        <v>8</v>
      </c>
      <c r="C20">
        <f>600/200</f>
        <v>3</v>
      </c>
      <c r="G20" t="s">
        <v>1</v>
      </c>
      <c r="H20" s="4">
        <v>0.25</v>
      </c>
    </row>
    <row r="21" spans="1:8" ht="12.75">
      <c r="A21" t="s">
        <v>22</v>
      </c>
      <c r="C21">
        <v>15</v>
      </c>
      <c r="D21" t="s">
        <v>23</v>
      </c>
      <c r="G21" t="s">
        <v>2</v>
      </c>
      <c r="H21">
        <v>180</v>
      </c>
    </row>
    <row r="22" spans="1:8" ht="12.75">
      <c r="A22" t="s">
        <v>18</v>
      </c>
      <c r="C22">
        <f>C20*C21</f>
        <v>45</v>
      </c>
      <c r="G22" t="s">
        <v>4</v>
      </c>
      <c r="H22">
        <v>45</v>
      </c>
    </row>
    <row r="23" spans="7:8" ht="12.75">
      <c r="G23" t="s">
        <v>5</v>
      </c>
      <c r="H23">
        <v>15</v>
      </c>
    </row>
    <row r="25" spans="7:10" ht="12.75">
      <c r="G25" t="s">
        <v>6</v>
      </c>
      <c r="H25" s="2">
        <f>SQRT(2*1200*15/45)</f>
        <v>28.284271247461902</v>
      </c>
      <c r="J25" t="s">
        <v>14</v>
      </c>
    </row>
    <row r="27" spans="1:10" ht="12.75">
      <c r="A27" t="s">
        <v>3</v>
      </c>
      <c r="C27">
        <v>600</v>
      </c>
      <c r="G27" t="s">
        <v>13</v>
      </c>
      <c r="H27" s="1">
        <f>15*(1200/H25)</f>
        <v>636.3961030678928</v>
      </c>
      <c r="J27" t="s">
        <v>15</v>
      </c>
    </row>
    <row r="28" spans="1:8" ht="12.75">
      <c r="A28" t="s">
        <v>1</v>
      </c>
      <c r="C28">
        <f>0.03*12</f>
        <v>0.36</v>
      </c>
      <c r="G28" t="s">
        <v>0</v>
      </c>
      <c r="H28" s="1">
        <f>45*H25/2</f>
        <v>636.3961030678928</v>
      </c>
    </row>
    <row r="29" spans="1:3" ht="12.75">
      <c r="A29" t="s">
        <v>2</v>
      </c>
      <c r="C29">
        <v>7.5</v>
      </c>
    </row>
    <row r="30" spans="1:7" ht="12.75">
      <c r="A30" t="s">
        <v>4</v>
      </c>
      <c r="C30">
        <f>C29*C28</f>
        <v>2.6999999999999997</v>
      </c>
      <c r="G30" t="s">
        <v>21</v>
      </c>
    </row>
    <row r="31" spans="1:8" ht="12.75">
      <c r="A31" t="s">
        <v>5</v>
      </c>
      <c r="C31">
        <v>16</v>
      </c>
      <c r="G31" t="s">
        <v>3</v>
      </c>
      <c r="H31">
        <f>20*52</f>
        <v>1040</v>
      </c>
    </row>
    <row r="32" spans="7:8" ht="12.75">
      <c r="G32" t="s">
        <v>1</v>
      </c>
      <c r="H32" s="4">
        <f>12*0.015</f>
        <v>0.18</v>
      </c>
    </row>
    <row r="33" spans="1:8" ht="12.75">
      <c r="A33" t="s">
        <v>6</v>
      </c>
      <c r="C33">
        <f>SQRT(2*C27*C31/C30)</f>
        <v>84.3274042711568</v>
      </c>
      <c r="G33" t="s">
        <v>17</v>
      </c>
      <c r="H33">
        <v>5</v>
      </c>
    </row>
    <row r="34" spans="7:8" ht="12.75">
      <c r="G34" t="s">
        <v>4</v>
      </c>
      <c r="H34">
        <f>H32*H33</f>
        <v>0.8999999999999999</v>
      </c>
    </row>
    <row r="35" spans="1:8" ht="12.75">
      <c r="A35" t="s">
        <v>8</v>
      </c>
      <c r="C35">
        <f>C27/200</f>
        <v>3</v>
      </c>
      <c r="G35" t="s">
        <v>5</v>
      </c>
      <c r="H35">
        <v>7</v>
      </c>
    </row>
    <row r="36" spans="1:4" ht="12.75">
      <c r="A36" t="s">
        <v>7</v>
      </c>
      <c r="C36">
        <f>C33/C35</f>
        <v>28.109134757052264</v>
      </c>
      <c r="D36" t="s">
        <v>24</v>
      </c>
    </row>
    <row r="37" spans="7:8" ht="12.75">
      <c r="G37" t="s">
        <v>6</v>
      </c>
      <c r="H37">
        <f>SQRT(2*H31*H35/H34)</f>
        <v>127.19189352225942</v>
      </c>
    </row>
    <row r="38" spans="1:3" ht="12.75">
      <c r="A38" t="s">
        <v>13</v>
      </c>
      <c r="C38">
        <f>C27/C33*C31</f>
        <v>113.84199576606164</v>
      </c>
    </row>
    <row r="39" spans="1:10" ht="12.75">
      <c r="A39" t="s">
        <v>0</v>
      </c>
      <c r="C39">
        <f>C33/2*C30</f>
        <v>113.84199576606166</v>
      </c>
      <c r="G39" t="s">
        <v>18</v>
      </c>
      <c r="H39">
        <f>3*20</f>
        <v>60</v>
      </c>
      <c r="J39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ammar</cp:lastModifiedBy>
  <dcterms:created xsi:type="dcterms:W3CDTF">1998-11-17T00:30:22Z</dcterms:created>
  <dcterms:modified xsi:type="dcterms:W3CDTF">2002-11-12T13:49:59Z</dcterms:modified>
  <cp:category/>
  <cp:version/>
  <cp:contentType/>
  <cp:contentStatus/>
</cp:coreProperties>
</file>