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1340" windowHeight="6030" activeTab="0"/>
  </bookViews>
  <sheets>
    <sheet name="MRP" sheetId="1" r:id="rId1"/>
    <sheet name="Lot Sizing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<sst xmlns="http://schemas.openxmlformats.org/spreadsheetml/2006/main" count="84" uniqueCount="33">
  <si>
    <t>Period</t>
  </si>
  <si>
    <t>Gross. Req.</t>
  </si>
  <si>
    <t>Sched.Rec.</t>
  </si>
  <si>
    <t>Availabe</t>
  </si>
  <si>
    <t>Net Req.</t>
  </si>
  <si>
    <t>Planned Order Release</t>
  </si>
  <si>
    <t>Planned Order Receipts</t>
  </si>
  <si>
    <t>ordering cost</t>
  </si>
  <si>
    <t>holding cost</t>
  </si>
  <si>
    <t>Lot sizing method :  L4L</t>
  </si>
  <si>
    <t>net req'mt</t>
  </si>
  <si>
    <t>total</t>
  </si>
  <si>
    <t>Avail Bal</t>
  </si>
  <si>
    <t>order</t>
  </si>
  <si>
    <t>total cost</t>
  </si>
  <si>
    <t>Lot sizing method :  FP=</t>
  </si>
  <si>
    <t>Best Planned Order Rec.</t>
  </si>
  <si>
    <t>Planned Order Rec.</t>
  </si>
  <si>
    <t>Planned Order. Rec.</t>
  </si>
  <si>
    <t>Allowing for Fixed period of 2 or 3</t>
  </si>
  <si>
    <t>Lead Time:</t>
  </si>
  <si>
    <t xml:space="preserve">Item: </t>
  </si>
  <si>
    <t>B</t>
  </si>
  <si>
    <t>C</t>
  </si>
  <si>
    <t>A</t>
  </si>
  <si>
    <t>D</t>
  </si>
  <si>
    <t>L4L Cost</t>
  </si>
  <si>
    <t>FP =2 Cost</t>
  </si>
  <si>
    <t>Color Key</t>
  </si>
  <si>
    <t>Given</t>
  </si>
  <si>
    <t>Goes to LotSizing</t>
  </si>
  <si>
    <t>Comes From LotSizing</t>
  </si>
  <si>
    <t>Calculated in this SS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</si>
</sst>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2" borderId="1" xfId="0" applyFill="1" applyBorder="1" applyAlignment="1">
      <alignment/>
    </xf>
    <xf numFmtId="0" fontId="0" fillId="4" borderId="1" xfId="0" applyFill="1" applyBorder="1" applyAlignment="1">
      <alignment/>
    </xf>
    <xf numFmtId="0" fontId="0" fillId="3" borderId="1" xfId="0" applyFill="1" applyBorder="1" applyAlignment="1">
      <alignment/>
    </xf>
    <xf numFmtId="0" fontId="0" fillId="0" borderId="0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0</xdr:row>
      <xdr:rowOff>123825</xdr:rowOff>
    </xdr:from>
    <xdr:to>
      <xdr:col>7</xdr:col>
      <xdr:colOff>304800</xdr:colOff>
      <xdr:row>8</xdr:row>
      <xdr:rowOff>133350</xdr:rowOff>
    </xdr:to>
    <xdr:grpSp>
      <xdr:nvGrpSpPr>
        <xdr:cNvPr id="1" name="Group 40"/>
        <xdr:cNvGrpSpPr>
          <a:grpSpLocks/>
        </xdr:cNvGrpSpPr>
      </xdr:nvGrpSpPr>
      <xdr:grpSpPr>
        <a:xfrm>
          <a:off x="1647825" y="123825"/>
          <a:ext cx="2114550" cy="1304925"/>
          <a:chOff x="134" y="17"/>
          <a:chExt cx="222" cy="137"/>
        </a:xfrm>
        <a:solidFill>
          <a:srgbClr val="FFFFFF"/>
        </a:solidFill>
      </xdr:grpSpPr>
      <xdr:sp>
        <xdr:nvSpPr>
          <xdr:cNvPr id="2" name="TextBox 10"/>
          <xdr:cNvSpPr txBox="1">
            <a:spLocks noChangeArrowheads="1"/>
          </xdr:cNvSpPr>
        </xdr:nvSpPr>
        <xdr:spPr>
          <a:xfrm>
            <a:off x="238" y="17"/>
            <a:ext cx="39" cy="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3" name="TextBox 11"/>
          <xdr:cNvSpPr txBox="1">
            <a:spLocks noChangeArrowheads="1"/>
          </xdr:cNvSpPr>
        </xdr:nvSpPr>
        <xdr:spPr>
          <a:xfrm>
            <a:off x="164" y="73"/>
            <a:ext cx="40" cy="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B (2)</a:t>
            </a:r>
          </a:p>
        </xdr:txBody>
      </xdr:sp>
      <xdr:sp>
        <xdr:nvSpPr>
          <xdr:cNvPr id="4" name="TextBox 13"/>
          <xdr:cNvSpPr txBox="1">
            <a:spLocks noChangeArrowheads="1"/>
          </xdr:cNvSpPr>
        </xdr:nvSpPr>
        <xdr:spPr>
          <a:xfrm>
            <a:off x="316" y="73"/>
            <a:ext cx="40" cy="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C(2)</a:t>
            </a:r>
          </a:p>
        </xdr:txBody>
      </xdr:sp>
      <xdr:sp>
        <xdr:nvSpPr>
          <xdr:cNvPr id="5" name="TextBox 17"/>
          <xdr:cNvSpPr txBox="1">
            <a:spLocks noChangeArrowheads="1"/>
          </xdr:cNvSpPr>
        </xdr:nvSpPr>
        <xdr:spPr>
          <a:xfrm>
            <a:off x="134" y="132"/>
            <a:ext cx="40" cy="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6" name="TextBox 18"/>
          <xdr:cNvSpPr txBox="1">
            <a:spLocks noChangeArrowheads="1"/>
          </xdr:cNvSpPr>
        </xdr:nvSpPr>
        <xdr:spPr>
          <a:xfrm>
            <a:off x="214" y="132"/>
            <a:ext cx="40" cy="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D(3)</a:t>
            </a:r>
          </a:p>
        </xdr:txBody>
      </xdr:sp>
      <xdr:sp>
        <xdr:nvSpPr>
          <xdr:cNvPr id="7" name="Line 21"/>
          <xdr:cNvSpPr>
            <a:spLocks/>
          </xdr:cNvSpPr>
        </xdr:nvSpPr>
        <xdr:spPr>
          <a:xfrm>
            <a:off x="259" y="39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22"/>
          <xdr:cNvSpPr>
            <a:spLocks/>
          </xdr:cNvSpPr>
        </xdr:nvSpPr>
        <xdr:spPr>
          <a:xfrm>
            <a:off x="187" y="61"/>
            <a:ext cx="151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23"/>
          <xdr:cNvSpPr>
            <a:spLocks/>
          </xdr:cNvSpPr>
        </xdr:nvSpPr>
        <xdr:spPr>
          <a:xfrm>
            <a:off x="188" y="61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Line 26"/>
          <xdr:cNvSpPr>
            <a:spLocks/>
          </xdr:cNvSpPr>
        </xdr:nvSpPr>
        <xdr:spPr>
          <a:xfrm>
            <a:off x="341" y="60"/>
            <a:ext cx="0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Line 27"/>
          <xdr:cNvSpPr>
            <a:spLocks/>
          </xdr:cNvSpPr>
        </xdr:nvSpPr>
        <xdr:spPr>
          <a:xfrm>
            <a:off x="188" y="99"/>
            <a:ext cx="0" cy="2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Line 28"/>
          <xdr:cNvSpPr>
            <a:spLocks/>
          </xdr:cNvSpPr>
        </xdr:nvSpPr>
        <xdr:spPr>
          <a:xfrm>
            <a:off x="154" y="123"/>
            <a:ext cx="9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Line 29"/>
          <xdr:cNvSpPr>
            <a:spLocks/>
          </xdr:cNvSpPr>
        </xdr:nvSpPr>
        <xdr:spPr>
          <a:xfrm>
            <a:off x="153" y="122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Line 30"/>
          <xdr:cNvSpPr>
            <a:spLocks/>
          </xdr:cNvSpPr>
        </xdr:nvSpPr>
        <xdr:spPr>
          <a:xfrm>
            <a:off x="245" y="123"/>
            <a:ext cx="1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8:M53"/>
  <sheetViews>
    <sheetView tabSelected="1" zoomScale="150" zoomScaleNormal="150" workbookViewId="0" topLeftCell="A14">
      <selection activeCell="G24" sqref="G24"/>
    </sheetView>
  </sheetViews>
  <sheetFormatPr defaultColWidth="9.140625" defaultRowHeight="12.75"/>
  <cols>
    <col min="1" max="1" width="20.421875" style="0" customWidth="1"/>
    <col min="2" max="2" width="4.8515625" style="0" customWidth="1"/>
    <col min="3" max="3" width="5.00390625" style="0" customWidth="1"/>
    <col min="4" max="4" width="5.7109375" style="0" customWidth="1"/>
    <col min="5" max="5" width="5.57421875" style="0" customWidth="1"/>
    <col min="6" max="6" width="5.28125" style="0" customWidth="1"/>
    <col min="7" max="7" width="5.00390625" style="0" customWidth="1"/>
    <col min="8" max="8" width="5.140625" style="0" customWidth="1"/>
    <col min="9" max="9" width="6.140625" style="0" customWidth="1"/>
    <col min="10" max="10" width="6.28125" style="0" customWidth="1"/>
    <col min="11" max="11" width="11.7109375" style="0" bestFit="1" customWidth="1"/>
    <col min="12" max="12" width="7.00390625" style="0" customWidth="1"/>
  </cols>
  <sheetData>
    <row r="8" ht="12.75">
      <c r="A8" s="1" t="s">
        <v>28</v>
      </c>
    </row>
    <row r="9" ht="12.75">
      <c r="A9" s="10" t="s">
        <v>29</v>
      </c>
    </row>
    <row r="10" ht="12.75">
      <c r="A10" s="11" t="s">
        <v>30</v>
      </c>
    </row>
    <row r="11" ht="12.75">
      <c r="A11" s="12" t="s">
        <v>31</v>
      </c>
    </row>
    <row r="12" ht="12.75">
      <c r="A12" s="1" t="s">
        <v>32</v>
      </c>
    </row>
    <row r="14" spans="11:12" ht="12.75">
      <c r="K14" s="9"/>
      <c r="L14" s="9"/>
    </row>
    <row r="15" spans="1:12" ht="12.75">
      <c r="A15" s="1" t="s">
        <v>21</v>
      </c>
      <c r="B15" s="1" t="s">
        <v>24</v>
      </c>
      <c r="C15" s="1"/>
      <c r="D15" s="1"/>
      <c r="E15" s="1" t="s">
        <v>20</v>
      </c>
      <c r="F15" s="1"/>
      <c r="G15" s="1">
        <v>2</v>
      </c>
      <c r="H15" s="1"/>
      <c r="I15" s="1"/>
      <c r="J15" s="1"/>
      <c r="K15" s="2" t="s">
        <v>7</v>
      </c>
      <c r="L15" s="2">
        <v>100</v>
      </c>
    </row>
    <row r="16" spans="1:12" ht="12.75">
      <c r="A16" s="1" t="s">
        <v>0</v>
      </c>
      <c r="B16" s="2">
        <v>0</v>
      </c>
      <c r="C16" s="2">
        <v>1</v>
      </c>
      <c r="D16" s="2">
        <v>2</v>
      </c>
      <c r="E16" s="2">
        <v>3</v>
      </c>
      <c r="F16" s="2">
        <v>4</v>
      </c>
      <c r="G16" s="2">
        <v>5</v>
      </c>
      <c r="H16" s="2">
        <v>6</v>
      </c>
      <c r="I16" s="2">
        <v>7</v>
      </c>
      <c r="J16" s="2">
        <v>8</v>
      </c>
      <c r="K16" s="2" t="s">
        <v>8</v>
      </c>
      <c r="L16" s="2">
        <v>0.4</v>
      </c>
    </row>
    <row r="17" spans="1:10" ht="12.75">
      <c r="A17" s="1" t="s">
        <v>1</v>
      </c>
      <c r="B17" s="3"/>
      <c r="C17" s="3"/>
      <c r="D17" s="3"/>
      <c r="E17" s="3"/>
      <c r="F17" s="3"/>
      <c r="G17" s="3">
        <v>100</v>
      </c>
      <c r="H17" s="3">
        <v>200</v>
      </c>
      <c r="I17" s="3">
        <v>100</v>
      </c>
      <c r="J17" s="3">
        <v>200</v>
      </c>
    </row>
    <row r="18" spans="1:12" ht="12.75">
      <c r="A18" s="1" t="s">
        <v>2</v>
      </c>
      <c r="B18" s="3"/>
      <c r="C18" s="3"/>
      <c r="D18" s="3"/>
      <c r="E18" s="3">
        <v>100</v>
      </c>
      <c r="F18" s="3"/>
      <c r="G18" s="3"/>
      <c r="H18" s="3"/>
      <c r="I18" s="3"/>
      <c r="J18" s="3"/>
      <c r="K18" s="1" t="s">
        <v>26</v>
      </c>
      <c r="L18" s="1">
        <v>300</v>
      </c>
    </row>
    <row r="19" spans="1:12" ht="12.75">
      <c r="A19" s="1" t="s">
        <v>3</v>
      </c>
      <c r="B19" s="3">
        <v>50</v>
      </c>
      <c r="C19" s="2">
        <f aca="true" t="shared" si="0" ref="C19:J19">IF(B19+C18&gt;C17,B19+C18-C17,0)</f>
        <v>50</v>
      </c>
      <c r="D19" s="2">
        <f t="shared" si="0"/>
        <v>50</v>
      </c>
      <c r="E19" s="2">
        <f t="shared" si="0"/>
        <v>150</v>
      </c>
      <c r="F19" s="2">
        <f t="shared" si="0"/>
        <v>150</v>
      </c>
      <c r="G19" s="2">
        <f t="shared" si="0"/>
        <v>50</v>
      </c>
      <c r="H19" s="2">
        <f t="shared" si="0"/>
        <v>0</v>
      </c>
      <c r="I19" s="2">
        <f t="shared" si="0"/>
        <v>0</v>
      </c>
      <c r="J19" s="2">
        <f t="shared" si="0"/>
        <v>0</v>
      </c>
      <c r="K19" s="1" t="s">
        <v>27</v>
      </c>
      <c r="L19" s="1">
        <v>340</v>
      </c>
    </row>
    <row r="20" spans="1:10" ht="12.75">
      <c r="A20" s="1" t="s">
        <v>4</v>
      </c>
      <c r="B20" s="7"/>
      <c r="C20" s="6">
        <f aca="true" t="shared" si="1" ref="C20:J20">IF(C19&gt;0,0,C17-C18-B19)</f>
        <v>0</v>
      </c>
      <c r="D20" s="6">
        <f t="shared" si="1"/>
        <v>0</v>
      </c>
      <c r="E20" s="6">
        <f t="shared" si="1"/>
        <v>0</v>
      </c>
      <c r="F20" s="6">
        <f t="shared" si="1"/>
        <v>0</v>
      </c>
      <c r="G20" s="6">
        <f t="shared" si="1"/>
        <v>0</v>
      </c>
      <c r="H20" s="6">
        <f t="shared" si="1"/>
        <v>150</v>
      </c>
      <c r="I20" s="6">
        <f t="shared" si="1"/>
        <v>100</v>
      </c>
      <c r="J20" s="6">
        <f t="shared" si="1"/>
        <v>200</v>
      </c>
    </row>
    <row r="21" spans="1:10" ht="12.75">
      <c r="A21" s="1" t="s">
        <v>6</v>
      </c>
      <c r="B21" s="7"/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150</v>
      </c>
      <c r="I21" s="5">
        <v>100</v>
      </c>
      <c r="J21" s="5">
        <v>200</v>
      </c>
    </row>
    <row r="22" spans="1:10" ht="12.75">
      <c r="A22" s="1" t="s">
        <v>5</v>
      </c>
      <c r="B22" s="7"/>
      <c r="C22" s="2">
        <f aca="true" t="shared" si="2" ref="C22:J22">IF($G$15=1,D21,E21)</f>
        <v>0</v>
      </c>
      <c r="D22" s="2">
        <f t="shared" si="2"/>
        <v>0</v>
      </c>
      <c r="E22" s="2">
        <f t="shared" si="2"/>
        <v>0</v>
      </c>
      <c r="F22" s="2">
        <f t="shared" si="2"/>
        <v>150</v>
      </c>
      <c r="G22" s="2">
        <f t="shared" si="2"/>
        <v>100</v>
      </c>
      <c r="H22" s="2">
        <f t="shared" si="2"/>
        <v>200</v>
      </c>
      <c r="I22" s="2">
        <f t="shared" si="2"/>
        <v>0</v>
      </c>
      <c r="J22" s="2">
        <f t="shared" si="2"/>
        <v>0</v>
      </c>
    </row>
    <row r="23" spans="2:10" ht="12.75">
      <c r="B23" s="4"/>
      <c r="C23" s="4"/>
      <c r="D23" s="4"/>
      <c r="E23" s="4"/>
      <c r="F23" s="4"/>
      <c r="G23" s="4"/>
      <c r="H23" s="4"/>
      <c r="I23" s="4"/>
      <c r="J23" s="4"/>
    </row>
    <row r="24" spans="2:13" ht="12.75">
      <c r="B24" s="4"/>
      <c r="C24" s="4"/>
      <c r="D24" s="4"/>
      <c r="E24" s="4"/>
      <c r="F24" s="4"/>
      <c r="G24" s="4"/>
      <c r="H24" s="4"/>
      <c r="I24" s="4"/>
      <c r="J24" s="4"/>
      <c r="K24" s="9"/>
      <c r="L24" s="9"/>
      <c r="M24" s="9"/>
    </row>
    <row r="25" spans="2:13" ht="12.75">
      <c r="B25" s="4"/>
      <c r="C25" s="4"/>
      <c r="D25" s="4"/>
      <c r="E25" s="4"/>
      <c r="F25" s="4"/>
      <c r="G25" s="4"/>
      <c r="H25" s="4"/>
      <c r="I25" s="4"/>
      <c r="J25" s="4"/>
      <c r="K25" s="9"/>
      <c r="L25" s="9"/>
      <c r="M25" s="9"/>
    </row>
    <row r="26" spans="1:13" ht="12.75">
      <c r="A26" s="1" t="s">
        <v>21</v>
      </c>
      <c r="B26" s="1" t="s">
        <v>22</v>
      </c>
      <c r="C26" s="1"/>
      <c r="D26" s="1"/>
      <c r="E26" s="1" t="s">
        <v>20</v>
      </c>
      <c r="F26" s="1"/>
      <c r="G26" s="1">
        <v>2</v>
      </c>
      <c r="H26" s="1"/>
      <c r="I26" s="1"/>
      <c r="J26" s="1"/>
      <c r="K26" s="2" t="s">
        <v>7</v>
      </c>
      <c r="L26" s="2">
        <v>200</v>
      </c>
      <c r="M26" s="9"/>
    </row>
    <row r="27" spans="1:13" ht="12.75">
      <c r="A27" s="1" t="s">
        <v>0</v>
      </c>
      <c r="B27" s="2">
        <v>0</v>
      </c>
      <c r="C27" s="2">
        <v>1</v>
      </c>
      <c r="D27" s="2">
        <v>2</v>
      </c>
      <c r="E27" s="2">
        <v>3</v>
      </c>
      <c r="F27" s="2">
        <v>4</v>
      </c>
      <c r="G27" s="2">
        <v>5</v>
      </c>
      <c r="H27" s="2">
        <v>6</v>
      </c>
      <c r="I27" s="2">
        <v>7</v>
      </c>
      <c r="J27" s="2">
        <v>8</v>
      </c>
      <c r="K27" s="2" t="s">
        <v>8</v>
      </c>
      <c r="L27" s="2">
        <v>0.2</v>
      </c>
      <c r="M27" s="9"/>
    </row>
    <row r="28" spans="1:13" ht="12.75">
      <c r="A28" s="1" t="s">
        <v>1</v>
      </c>
      <c r="B28" s="8"/>
      <c r="C28" s="8">
        <f>2*C22</f>
        <v>0</v>
      </c>
      <c r="D28" s="8">
        <f aca="true" t="shared" si="3" ref="D28:J28">2*D22</f>
        <v>0</v>
      </c>
      <c r="E28" s="8">
        <f t="shared" si="3"/>
        <v>0</v>
      </c>
      <c r="F28" s="8">
        <f t="shared" si="3"/>
        <v>300</v>
      </c>
      <c r="G28" s="8">
        <f t="shared" si="3"/>
        <v>200</v>
      </c>
      <c r="H28" s="8">
        <f t="shared" si="3"/>
        <v>400</v>
      </c>
      <c r="I28" s="8">
        <f t="shared" si="3"/>
        <v>0</v>
      </c>
      <c r="J28" s="8">
        <f t="shared" si="3"/>
        <v>0</v>
      </c>
      <c r="K28" s="9"/>
      <c r="L28" s="9"/>
      <c r="M28" s="9"/>
    </row>
    <row r="29" spans="1:12" ht="12.75">
      <c r="A29" s="1" t="s">
        <v>2</v>
      </c>
      <c r="B29" s="3"/>
      <c r="C29" s="3"/>
      <c r="D29" s="3">
        <v>100</v>
      </c>
      <c r="E29" s="3"/>
      <c r="F29" s="3"/>
      <c r="G29" s="3"/>
      <c r="H29" s="3"/>
      <c r="I29" s="3"/>
      <c r="J29" s="3"/>
      <c r="K29" s="1" t="s">
        <v>26</v>
      </c>
      <c r="L29" s="1">
        <v>400</v>
      </c>
    </row>
    <row r="30" spans="1:12" ht="12.75">
      <c r="A30" s="1" t="s">
        <v>3</v>
      </c>
      <c r="B30" s="3">
        <v>200</v>
      </c>
      <c r="C30" s="2">
        <f aca="true" t="shared" si="4" ref="C30:J30">IF(B30+C29&gt;C28,B30+C29-C28,0)</f>
        <v>200</v>
      </c>
      <c r="D30" s="2">
        <f t="shared" si="4"/>
        <v>300</v>
      </c>
      <c r="E30" s="2">
        <f t="shared" si="4"/>
        <v>300</v>
      </c>
      <c r="F30" s="2">
        <f t="shared" si="4"/>
        <v>0</v>
      </c>
      <c r="G30" s="2">
        <f t="shared" si="4"/>
        <v>0</v>
      </c>
      <c r="H30" s="2">
        <f t="shared" si="4"/>
        <v>0</v>
      </c>
      <c r="I30" s="2">
        <f t="shared" si="4"/>
        <v>0</v>
      </c>
      <c r="J30" s="2">
        <f t="shared" si="4"/>
        <v>0</v>
      </c>
      <c r="K30" s="1" t="s">
        <v>27</v>
      </c>
      <c r="L30" s="1">
        <v>280</v>
      </c>
    </row>
    <row r="31" spans="1:10" ht="12.75">
      <c r="A31" s="1" t="s">
        <v>4</v>
      </c>
      <c r="B31" s="7"/>
      <c r="C31" s="6">
        <f aca="true" t="shared" si="5" ref="C31:J31">IF(C30&gt;0,0,C28-C29-B30)</f>
        <v>0</v>
      </c>
      <c r="D31" s="6">
        <f t="shared" si="5"/>
        <v>0</v>
      </c>
      <c r="E31" s="6">
        <f t="shared" si="5"/>
        <v>0</v>
      </c>
      <c r="F31" s="6">
        <f t="shared" si="5"/>
        <v>0</v>
      </c>
      <c r="G31" s="6">
        <f t="shared" si="5"/>
        <v>200</v>
      </c>
      <c r="H31" s="6">
        <f t="shared" si="5"/>
        <v>400</v>
      </c>
      <c r="I31" s="6">
        <f t="shared" si="5"/>
        <v>0</v>
      </c>
      <c r="J31" s="6">
        <f t="shared" si="5"/>
        <v>0</v>
      </c>
    </row>
    <row r="32" spans="1:10" ht="12.75">
      <c r="A32" s="1" t="s">
        <v>6</v>
      </c>
      <c r="B32" s="7"/>
      <c r="C32" s="5">
        <v>0</v>
      </c>
      <c r="D32" s="5">
        <v>0</v>
      </c>
      <c r="E32" s="5">
        <v>0</v>
      </c>
      <c r="F32" s="5">
        <v>0</v>
      </c>
      <c r="G32" s="5">
        <v>600</v>
      </c>
      <c r="H32" s="5">
        <v>0</v>
      </c>
      <c r="I32" s="5">
        <v>0</v>
      </c>
      <c r="J32" s="5">
        <v>0</v>
      </c>
    </row>
    <row r="33" spans="1:10" ht="12.75">
      <c r="A33" s="1" t="s">
        <v>5</v>
      </c>
      <c r="B33" s="7"/>
      <c r="C33" s="2">
        <f aca="true" t="shared" si="6" ref="C33:J33">IF($G$15=1,D32,E32)</f>
        <v>0</v>
      </c>
      <c r="D33" s="2">
        <f t="shared" si="6"/>
        <v>0</v>
      </c>
      <c r="E33" s="2">
        <f t="shared" si="6"/>
        <v>600</v>
      </c>
      <c r="F33" s="2">
        <f t="shared" si="6"/>
        <v>0</v>
      </c>
      <c r="G33" s="2">
        <f t="shared" si="6"/>
        <v>0</v>
      </c>
      <c r="H33" s="2">
        <f t="shared" si="6"/>
        <v>0</v>
      </c>
      <c r="I33" s="2">
        <f t="shared" si="6"/>
        <v>0</v>
      </c>
      <c r="J33" s="2">
        <f t="shared" si="6"/>
        <v>0</v>
      </c>
    </row>
    <row r="34" spans="2:10" ht="12.75">
      <c r="B34" s="4"/>
      <c r="C34" s="4"/>
      <c r="D34" s="4"/>
      <c r="E34" s="4"/>
      <c r="F34" s="4"/>
      <c r="G34" s="4"/>
      <c r="H34" s="4"/>
      <c r="I34" s="4"/>
      <c r="J34" s="4"/>
    </row>
    <row r="36" spans="1:13" ht="12.75">
      <c r="A36" s="1" t="s">
        <v>21</v>
      </c>
      <c r="B36" s="1" t="s">
        <v>23</v>
      </c>
      <c r="C36" s="1"/>
      <c r="D36" s="1"/>
      <c r="E36" s="1" t="s">
        <v>20</v>
      </c>
      <c r="F36" s="1"/>
      <c r="G36" s="1">
        <v>2</v>
      </c>
      <c r="H36" s="1"/>
      <c r="I36" s="1"/>
      <c r="J36" s="1"/>
      <c r="K36" s="2" t="s">
        <v>7</v>
      </c>
      <c r="L36" s="2">
        <v>210</v>
      </c>
      <c r="M36" s="9"/>
    </row>
    <row r="37" spans="1:13" ht="12.75">
      <c r="A37" s="1" t="s">
        <v>0</v>
      </c>
      <c r="B37" s="2">
        <v>0</v>
      </c>
      <c r="C37" s="2">
        <v>1</v>
      </c>
      <c r="D37" s="2">
        <v>2</v>
      </c>
      <c r="E37" s="2">
        <v>3</v>
      </c>
      <c r="F37" s="2">
        <v>4</v>
      </c>
      <c r="G37" s="2">
        <v>5</v>
      </c>
      <c r="H37" s="2">
        <v>6</v>
      </c>
      <c r="I37" s="2">
        <v>7</v>
      </c>
      <c r="J37" s="2">
        <v>8</v>
      </c>
      <c r="K37" s="2" t="s">
        <v>8</v>
      </c>
      <c r="L37" s="2">
        <v>0.3</v>
      </c>
      <c r="M37" s="9"/>
    </row>
    <row r="38" spans="1:13" ht="12.75">
      <c r="A38" s="1" t="s">
        <v>1</v>
      </c>
      <c r="B38" s="8"/>
      <c r="C38" s="8">
        <f>C33+2*C22</f>
        <v>0</v>
      </c>
      <c r="D38" s="8">
        <f aca="true" t="shared" si="7" ref="D38:J38">D33+2*D22</f>
        <v>0</v>
      </c>
      <c r="E38" s="8">
        <f t="shared" si="7"/>
        <v>600</v>
      </c>
      <c r="F38" s="8">
        <f t="shared" si="7"/>
        <v>300</v>
      </c>
      <c r="G38" s="8">
        <f t="shared" si="7"/>
        <v>200</v>
      </c>
      <c r="H38" s="8">
        <f t="shared" si="7"/>
        <v>400</v>
      </c>
      <c r="I38" s="8">
        <f t="shared" si="7"/>
        <v>0</v>
      </c>
      <c r="J38" s="8">
        <f t="shared" si="7"/>
        <v>0</v>
      </c>
      <c r="K38" s="9"/>
      <c r="L38" s="9"/>
      <c r="M38" s="9"/>
    </row>
    <row r="39" spans="1:13" ht="12.75">
      <c r="A39" s="1" t="s">
        <v>2</v>
      </c>
      <c r="B39" s="3"/>
      <c r="C39" s="3"/>
      <c r="D39" s="3">
        <v>500</v>
      </c>
      <c r="E39" s="3"/>
      <c r="F39" s="3"/>
      <c r="G39" s="3"/>
      <c r="H39" s="3"/>
      <c r="I39" s="3"/>
      <c r="J39" s="3"/>
      <c r="K39" s="1" t="s">
        <v>26</v>
      </c>
      <c r="L39" s="1"/>
      <c r="M39" s="9"/>
    </row>
    <row r="40" spans="1:12" ht="12.75">
      <c r="A40" s="1" t="s">
        <v>3</v>
      </c>
      <c r="B40" s="3">
        <v>200</v>
      </c>
      <c r="C40" s="2">
        <f aca="true" t="shared" si="8" ref="C40:J40">IF(B40+C39&gt;C38,B40+C39-C38,0)</f>
        <v>200</v>
      </c>
      <c r="D40" s="2">
        <f t="shared" si="8"/>
        <v>700</v>
      </c>
      <c r="E40" s="2">
        <f t="shared" si="8"/>
        <v>100</v>
      </c>
      <c r="F40" s="2">
        <f t="shared" si="8"/>
        <v>0</v>
      </c>
      <c r="G40" s="2">
        <f t="shared" si="8"/>
        <v>0</v>
      </c>
      <c r="H40" s="2">
        <f t="shared" si="8"/>
        <v>0</v>
      </c>
      <c r="I40" s="2">
        <f t="shared" si="8"/>
        <v>0</v>
      </c>
      <c r="J40" s="2">
        <f t="shared" si="8"/>
        <v>0</v>
      </c>
      <c r="K40" s="1" t="s">
        <v>27</v>
      </c>
      <c r="L40" s="1"/>
    </row>
    <row r="41" spans="1:10" ht="12.75">
      <c r="A41" s="1" t="s">
        <v>4</v>
      </c>
      <c r="B41" s="7"/>
      <c r="C41" s="6">
        <f aca="true" t="shared" si="9" ref="C41:J41">IF(C40&gt;0,0,C38-C39-B40)</f>
        <v>0</v>
      </c>
      <c r="D41" s="6">
        <f t="shared" si="9"/>
        <v>0</v>
      </c>
      <c r="E41" s="6">
        <f t="shared" si="9"/>
        <v>0</v>
      </c>
      <c r="F41" s="6">
        <f t="shared" si="9"/>
        <v>200</v>
      </c>
      <c r="G41" s="6">
        <f t="shared" si="9"/>
        <v>200</v>
      </c>
      <c r="H41" s="6">
        <f t="shared" si="9"/>
        <v>400</v>
      </c>
      <c r="I41" s="6">
        <f t="shared" si="9"/>
        <v>0</v>
      </c>
      <c r="J41" s="6">
        <f t="shared" si="9"/>
        <v>0</v>
      </c>
    </row>
    <row r="42" spans="1:10" ht="12.75">
      <c r="A42" s="1" t="s">
        <v>6</v>
      </c>
      <c r="B42" s="7"/>
      <c r="C42" s="5"/>
      <c r="D42" s="5"/>
      <c r="E42" s="5"/>
      <c r="F42" s="5"/>
      <c r="G42" s="5"/>
      <c r="H42" s="5"/>
      <c r="I42" s="5"/>
      <c r="J42" s="5"/>
    </row>
    <row r="43" spans="1:10" ht="12.75">
      <c r="A43" s="1" t="s">
        <v>5</v>
      </c>
      <c r="B43" s="7"/>
      <c r="C43" s="2">
        <f aca="true" t="shared" si="10" ref="C43:J43">IF($G$15=1,D42,E42)</f>
        <v>0</v>
      </c>
      <c r="D43" s="2">
        <f t="shared" si="10"/>
        <v>0</v>
      </c>
      <c r="E43" s="2">
        <f t="shared" si="10"/>
        <v>0</v>
      </c>
      <c r="F43" s="2">
        <f t="shared" si="10"/>
        <v>0</v>
      </c>
      <c r="G43" s="2">
        <f t="shared" si="10"/>
        <v>0</v>
      </c>
      <c r="H43" s="2">
        <f t="shared" si="10"/>
        <v>0</v>
      </c>
      <c r="I43" s="2">
        <f t="shared" si="10"/>
        <v>0</v>
      </c>
      <c r="J43" s="2">
        <f t="shared" si="10"/>
        <v>0</v>
      </c>
    </row>
    <row r="46" spans="1:12" ht="12.75">
      <c r="A46" s="1" t="s">
        <v>21</v>
      </c>
      <c r="B46" s="1" t="s">
        <v>25</v>
      </c>
      <c r="C46" s="1"/>
      <c r="D46" s="1"/>
      <c r="E46" s="1" t="s">
        <v>20</v>
      </c>
      <c r="F46" s="1"/>
      <c r="G46" s="1">
        <v>3</v>
      </c>
      <c r="H46" s="1"/>
      <c r="I46" s="1"/>
      <c r="J46" s="1"/>
      <c r="K46" s="2" t="s">
        <v>7</v>
      </c>
      <c r="L46" s="2">
        <v>40</v>
      </c>
    </row>
    <row r="47" spans="1:12" ht="12.75">
      <c r="A47" s="1" t="s">
        <v>0</v>
      </c>
      <c r="B47" s="2">
        <v>0</v>
      </c>
      <c r="C47" s="2">
        <v>1</v>
      </c>
      <c r="D47" s="2">
        <v>2</v>
      </c>
      <c r="E47" s="2">
        <v>3</v>
      </c>
      <c r="F47" s="2">
        <v>4</v>
      </c>
      <c r="G47" s="2">
        <v>5</v>
      </c>
      <c r="H47" s="2">
        <v>6</v>
      </c>
      <c r="I47" s="2">
        <v>7</v>
      </c>
      <c r="J47" s="2">
        <v>8</v>
      </c>
      <c r="K47" s="2" t="s">
        <v>8</v>
      </c>
      <c r="L47" s="2">
        <v>0.05</v>
      </c>
    </row>
    <row r="48" spans="1:10" ht="12.75">
      <c r="A48" s="1" t="s">
        <v>1</v>
      </c>
      <c r="B48" s="8"/>
      <c r="C48" s="8">
        <f>3*C33</f>
        <v>0</v>
      </c>
      <c r="D48" s="8">
        <f aca="true" t="shared" si="11" ref="D48:J48">3*D33</f>
        <v>0</v>
      </c>
      <c r="E48" s="8">
        <f t="shared" si="11"/>
        <v>1800</v>
      </c>
      <c r="F48" s="8">
        <f t="shared" si="11"/>
        <v>0</v>
      </c>
      <c r="G48" s="8">
        <f t="shared" si="11"/>
        <v>0</v>
      </c>
      <c r="H48" s="8">
        <f t="shared" si="11"/>
        <v>0</v>
      </c>
      <c r="I48" s="8">
        <f t="shared" si="11"/>
        <v>0</v>
      </c>
      <c r="J48" s="8">
        <f t="shared" si="11"/>
        <v>0</v>
      </c>
    </row>
    <row r="49" spans="1:12" ht="12.75">
      <c r="A49" s="1" t="s">
        <v>2</v>
      </c>
      <c r="B49" s="3"/>
      <c r="C49" s="3"/>
      <c r="D49" s="3"/>
      <c r="E49" s="3"/>
      <c r="F49" s="3"/>
      <c r="G49" s="3"/>
      <c r="H49" s="3"/>
      <c r="I49" s="3"/>
      <c r="J49" s="3"/>
      <c r="K49" s="1" t="s">
        <v>26</v>
      </c>
      <c r="L49" s="1"/>
    </row>
    <row r="50" spans="1:12" ht="12.75">
      <c r="A50" s="1" t="s">
        <v>3</v>
      </c>
      <c r="B50" s="3">
        <v>1000</v>
      </c>
      <c r="C50" s="2">
        <f aca="true" t="shared" si="12" ref="C50:J50">IF(B50+C49&gt;C48,B50+C49-C48,0)</f>
        <v>1000</v>
      </c>
      <c r="D50" s="2">
        <f t="shared" si="12"/>
        <v>1000</v>
      </c>
      <c r="E50" s="2">
        <f t="shared" si="12"/>
        <v>0</v>
      </c>
      <c r="F50" s="2">
        <f t="shared" si="12"/>
        <v>0</v>
      </c>
      <c r="G50" s="2">
        <f t="shared" si="12"/>
        <v>0</v>
      </c>
      <c r="H50" s="2">
        <f t="shared" si="12"/>
        <v>0</v>
      </c>
      <c r="I50" s="2">
        <f t="shared" si="12"/>
        <v>0</v>
      </c>
      <c r="J50" s="2">
        <f t="shared" si="12"/>
        <v>0</v>
      </c>
      <c r="K50" s="1" t="s">
        <v>27</v>
      </c>
      <c r="L50" s="1"/>
    </row>
    <row r="51" spans="1:10" ht="12.75">
      <c r="A51" s="1" t="s">
        <v>4</v>
      </c>
      <c r="B51" s="7"/>
      <c r="C51" s="6">
        <f aca="true" t="shared" si="13" ref="C51:J51">IF(C50&gt;0,0,C48-C49-B50)</f>
        <v>0</v>
      </c>
      <c r="D51" s="6">
        <f t="shared" si="13"/>
        <v>0</v>
      </c>
      <c r="E51" s="6">
        <f t="shared" si="13"/>
        <v>800</v>
      </c>
      <c r="F51" s="6">
        <f t="shared" si="13"/>
        <v>0</v>
      </c>
      <c r="G51" s="6">
        <f t="shared" si="13"/>
        <v>0</v>
      </c>
      <c r="H51" s="6">
        <f t="shared" si="13"/>
        <v>0</v>
      </c>
      <c r="I51" s="6">
        <f t="shared" si="13"/>
        <v>0</v>
      </c>
      <c r="J51" s="6">
        <f t="shared" si="13"/>
        <v>0</v>
      </c>
    </row>
    <row r="52" spans="1:10" ht="12.75">
      <c r="A52" s="1" t="s">
        <v>6</v>
      </c>
      <c r="B52" s="7"/>
      <c r="C52" s="5"/>
      <c r="D52" s="5"/>
      <c r="E52" s="5"/>
      <c r="F52" s="5"/>
      <c r="G52" s="5"/>
      <c r="H52" s="5"/>
      <c r="I52" s="5"/>
      <c r="J52" s="5"/>
    </row>
    <row r="53" spans="1:10" ht="12.75">
      <c r="A53" s="1" t="s">
        <v>5</v>
      </c>
      <c r="B53" s="7"/>
      <c r="C53" s="2">
        <f>F52</f>
        <v>0</v>
      </c>
      <c r="D53" s="2">
        <f aca="true" t="shared" si="14" ref="D53:J53">G52</f>
        <v>0</v>
      </c>
      <c r="E53" s="2">
        <f t="shared" si="14"/>
        <v>0</v>
      </c>
      <c r="F53" s="2">
        <f t="shared" si="14"/>
        <v>0</v>
      </c>
      <c r="G53" s="2">
        <f t="shared" si="14"/>
        <v>0</v>
      </c>
      <c r="H53" s="2">
        <f t="shared" si="14"/>
        <v>0</v>
      </c>
      <c r="I53" s="2">
        <f t="shared" si="14"/>
        <v>0</v>
      </c>
      <c r="J53" s="2">
        <f t="shared" si="14"/>
        <v>0</v>
      </c>
    </row>
  </sheetData>
  <printOptions/>
  <pageMargins left="0.75" right="0.75" top="1" bottom="1" header="0.5" footer="0.5"/>
  <pageSetup horizontalDpi="300" verticalDpi="300" orientation="portrait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J31"/>
  <sheetViews>
    <sheetView zoomScale="150" zoomScaleNormal="150" workbookViewId="0" topLeftCell="A19">
      <selection activeCell="B27" sqref="B27:B28"/>
    </sheetView>
  </sheetViews>
  <sheetFormatPr defaultColWidth="9.140625" defaultRowHeight="12.75"/>
  <cols>
    <col min="1" max="1" width="22.140625" style="0" customWidth="1"/>
    <col min="2" max="10" width="8.28125" style="0" customWidth="1"/>
  </cols>
  <sheetData>
    <row r="1" spans="1:2" ht="12.75">
      <c r="A1" s="2" t="s">
        <v>7</v>
      </c>
      <c r="B1" s="2">
        <v>200</v>
      </c>
    </row>
    <row r="2" spans="1:2" ht="12.75">
      <c r="A2" s="2" t="s">
        <v>8</v>
      </c>
      <c r="B2" s="2">
        <v>0.2</v>
      </c>
    </row>
    <row r="4" ht="12.75">
      <c r="A4" t="s">
        <v>9</v>
      </c>
    </row>
    <row r="5" spans="1:9" ht="12.75">
      <c r="A5" s="2" t="s">
        <v>0</v>
      </c>
      <c r="B5" s="2">
        <v>1</v>
      </c>
      <c r="C5" s="2">
        <v>2</v>
      </c>
      <c r="D5" s="2">
        <v>3</v>
      </c>
      <c r="E5" s="2">
        <v>4</v>
      </c>
      <c r="F5" s="2">
        <v>5</v>
      </c>
      <c r="G5" s="2">
        <v>6</v>
      </c>
      <c r="H5" s="2">
        <v>7</v>
      </c>
      <c r="I5" s="2">
        <v>8</v>
      </c>
    </row>
    <row r="6" spans="1:9" ht="12.75">
      <c r="A6" s="2" t="s">
        <v>10</v>
      </c>
      <c r="B6" s="6">
        <v>0</v>
      </c>
      <c r="C6" s="6">
        <v>0</v>
      </c>
      <c r="D6" s="6">
        <v>0</v>
      </c>
      <c r="E6" s="6">
        <v>0</v>
      </c>
      <c r="F6" s="6">
        <v>200</v>
      </c>
      <c r="G6" s="6">
        <v>400</v>
      </c>
      <c r="H6" s="6">
        <v>0</v>
      </c>
      <c r="I6" s="6">
        <v>0</v>
      </c>
    </row>
    <row r="7" spans="1:10" ht="12.75">
      <c r="A7" s="2" t="s">
        <v>17</v>
      </c>
      <c r="B7" s="2">
        <f aca="true" t="shared" si="0" ref="B7:G7">B6</f>
        <v>0</v>
      </c>
      <c r="C7" s="2">
        <f t="shared" si="0"/>
        <v>0</v>
      </c>
      <c r="D7" s="2">
        <f t="shared" si="0"/>
        <v>0</v>
      </c>
      <c r="E7" s="2">
        <f t="shared" si="0"/>
        <v>0</v>
      </c>
      <c r="F7" s="2">
        <f t="shared" si="0"/>
        <v>200</v>
      </c>
      <c r="G7" s="2">
        <f t="shared" si="0"/>
        <v>400</v>
      </c>
      <c r="H7" s="2">
        <f>H6</f>
        <v>0</v>
      </c>
      <c r="I7" s="2">
        <f>I6</f>
        <v>0</v>
      </c>
      <c r="J7" s="2" t="s">
        <v>11</v>
      </c>
    </row>
    <row r="8" spans="1:10" ht="12.75">
      <c r="A8" s="2" t="s">
        <v>12</v>
      </c>
      <c r="B8" s="2">
        <f>B7-B6</f>
        <v>0</v>
      </c>
      <c r="C8" s="2">
        <f aca="true" t="shared" si="1" ref="C8:I8">B8+C7-C6</f>
        <v>0</v>
      </c>
      <c r="D8" s="2">
        <f t="shared" si="1"/>
        <v>0</v>
      </c>
      <c r="E8" s="2">
        <f t="shared" si="1"/>
        <v>0</v>
      </c>
      <c r="F8" s="2">
        <f t="shared" si="1"/>
        <v>0</v>
      </c>
      <c r="G8" s="2">
        <f t="shared" si="1"/>
        <v>0</v>
      </c>
      <c r="H8" s="2">
        <f t="shared" si="1"/>
        <v>0</v>
      </c>
      <c r="I8" s="2">
        <f t="shared" si="1"/>
        <v>0</v>
      </c>
      <c r="J8" s="2">
        <f>SUM(B8:I8)</f>
        <v>0</v>
      </c>
    </row>
    <row r="9" spans="1:10" ht="12.75">
      <c r="A9" s="2" t="s">
        <v>13</v>
      </c>
      <c r="B9" s="2">
        <f aca="true" t="shared" si="2" ref="B9:G9">IF(B7&gt;0,1,0)</f>
        <v>0</v>
      </c>
      <c r="C9" s="2">
        <f t="shared" si="2"/>
        <v>0</v>
      </c>
      <c r="D9" s="2">
        <f t="shared" si="2"/>
        <v>0</v>
      </c>
      <c r="E9" s="2">
        <f t="shared" si="2"/>
        <v>0</v>
      </c>
      <c r="F9" s="2">
        <f t="shared" si="2"/>
        <v>1</v>
      </c>
      <c r="G9" s="2">
        <f t="shared" si="2"/>
        <v>1</v>
      </c>
      <c r="H9" s="2">
        <f>IF(H7&gt;0,1,0)</f>
        <v>0</v>
      </c>
      <c r="I9" s="2">
        <f>IF(I7&gt;0,1,0)</f>
        <v>0</v>
      </c>
      <c r="J9" s="2">
        <f>SUM(B9:I9)</f>
        <v>2</v>
      </c>
    </row>
    <row r="11" spans="1:2" ht="12.75">
      <c r="A11" s="2" t="s">
        <v>14</v>
      </c>
      <c r="B11" s="1">
        <f>J8*B2+J9*B1</f>
        <v>400</v>
      </c>
    </row>
    <row r="15" spans="1:4" ht="12.75">
      <c r="A15" t="s">
        <v>15</v>
      </c>
      <c r="B15">
        <v>2</v>
      </c>
      <c r="D15" t="s">
        <v>19</v>
      </c>
    </row>
    <row r="16" spans="1:9" ht="12.75">
      <c r="A16" s="2" t="s">
        <v>0</v>
      </c>
      <c r="B16" s="2">
        <v>1</v>
      </c>
      <c r="C16" s="2">
        <v>2</v>
      </c>
      <c r="D16" s="2">
        <v>3</v>
      </c>
      <c r="E16" s="2">
        <v>4</v>
      </c>
      <c r="F16" s="2">
        <v>5</v>
      </c>
      <c r="G16" s="2">
        <v>6</v>
      </c>
      <c r="H16" s="2">
        <v>7</v>
      </c>
      <c r="I16" s="2">
        <v>8</v>
      </c>
    </row>
    <row r="17" spans="1:9" ht="12.75">
      <c r="A17" s="2" t="s">
        <v>10</v>
      </c>
      <c r="B17" s="8">
        <f>B6</f>
        <v>0</v>
      </c>
      <c r="C17" s="8">
        <f aca="true" t="shared" si="3" ref="C17:I17">C6</f>
        <v>0</v>
      </c>
      <c r="D17" s="8">
        <f t="shared" si="3"/>
        <v>0</v>
      </c>
      <c r="E17" s="8">
        <f t="shared" si="3"/>
        <v>0</v>
      </c>
      <c r="F17" s="8">
        <f t="shared" si="3"/>
        <v>200</v>
      </c>
      <c r="G17" s="8">
        <f t="shared" si="3"/>
        <v>400</v>
      </c>
      <c r="H17" s="8">
        <f t="shared" si="3"/>
        <v>0</v>
      </c>
      <c r="I17" s="8">
        <f t="shared" si="3"/>
        <v>0</v>
      </c>
    </row>
    <row r="18" spans="1:10" ht="12.75">
      <c r="A18" s="2" t="s">
        <v>18</v>
      </c>
      <c r="B18" s="2">
        <f>IF(B15=2,SUM(B17:C17),SUM(B17:D17))</f>
        <v>0</v>
      </c>
      <c r="C18" s="2">
        <f>0</f>
        <v>0</v>
      </c>
      <c r="D18" s="2">
        <f>IF(B15=2,SUM(D17:E17),0)</f>
        <v>0</v>
      </c>
      <c r="E18" s="2">
        <f>IF(B15=2,0,SUM(E17:G17))</f>
        <v>0</v>
      </c>
      <c r="F18" s="2">
        <f>IF(B15=2,SUM(F17:G17),0)</f>
        <v>600</v>
      </c>
      <c r="G18" s="2">
        <f>0</f>
        <v>0</v>
      </c>
      <c r="H18" s="2">
        <f>IF(B15=2,SUM(H17:I17),SUM(H17:J17))</f>
        <v>0</v>
      </c>
      <c r="I18" s="2">
        <f>0</f>
        <v>0</v>
      </c>
      <c r="J18" s="2" t="s">
        <v>11</v>
      </c>
    </row>
    <row r="19" spans="1:10" ht="12.75">
      <c r="A19" s="2" t="s">
        <v>12</v>
      </c>
      <c r="B19" s="2">
        <f>B18-B17</f>
        <v>0</v>
      </c>
      <c r="C19" s="2">
        <f>B19+C18-C17</f>
        <v>0</v>
      </c>
      <c r="D19" s="2">
        <f>C19+D18-D17</f>
        <v>0</v>
      </c>
      <c r="E19" s="2">
        <f>D19+E18-E17</f>
        <v>0</v>
      </c>
      <c r="F19" s="2">
        <f>E19+F18-F17</f>
        <v>400</v>
      </c>
      <c r="G19" s="2">
        <f>F19+G18-G17</f>
        <v>0</v>
      </c>
      <c r="H19" s="2">
        <f>H18-H17</f>
        <v>0</v>
      </c>
      <c r="I19" s="2">
        <f>H19+I18-I17</f>
        <v>0</v>
      </c>
      <c r="J19" s="2">
        <f>SUM(B19:I19)</f>
        <v>400</v>
      </c>
    </row>
    <row r="20" spans="1:10" ht="12.75">
      <c r="A20" s="2" t="s">
        <v>13</v>
      </c>
      <c r="B20" s="2">
        <f aca="true" t="shared" si="4" ref="B20:G20">IF(B18&gt;0,1,0)</f>
        <v>0</v>
      </c>
      <c r="C20" s="2">
        <f t="shared" si="4"/>
        <v>0</v>
      </c>
      <c r="D20" s="2">
        <f t="shared" si="4"/>
        <v>0</v>
      </c>
      <c r="E20" s="2">
        <f t="shared" si="4"/>
        <v>0</v>
      </c>
      <c r="F20" s="2">
        <f t="shared" si="4"/>
        <v>1</v>
      </c>
      <c r="G20" s="2">
        <f t="shared" si="4"/>
        <v>0</v>
      </c>
      <c r="H20" s="2">
        <f>IF(H18&gt;0,1,0)</f>
        <v>0</v>
      </c>
      <c r="I20" s="2">
        <f>IF(I18&gt;0,1,0)</f>
        <v>0</v>
      </c>
      <c r="J20" s="2">
        <f>SUM(B20:I20)</f>
        <v>1</v>
      </c>
    </row>
    <row r="22" spans="1:2" ht="12.75">
      <c r="A22" s="2" t="s">
        <v>14</v>
      </c>
      <c r="B22" s="1">
        <f>J19*B2+J20*B1</f>
        <v>280</v>
      </c>
    </row>
    <row r="23" spans="1:2" ht="12.75">
      <c r="A23" s="13"/>
      <c r="B23" s="9"/>
    </row>
    <row r="24" spans="1:2" ht="33.75" customHeight="1">
      <c r="A24" s="13"/>
      <c r="B24" s="9"/>
    </row>
    <row r="25" spans="1:2" ht="12.75">
      <c r="A25" s="13"/>
      <c r="B25" s="9"/>
    </row>
    <row r="27" spans="1:2" ht="12.75">
      <c r="A27" s="1" t="s">
        <v>26</v>
      </c>
      <c r="B27" s="1">
        <f>B11</f>
        <v>400</v>
      </c>
    </row>
    <row r="28" spans="1:2" ht="12.75">
      <c r="A28" s="1" t="s">
        <v>27</v>
      </c>
      <c r="B28" s="1">
        <f>B22</f>
        <v>280</v>
      </c>
    </row>
    <row r="30" spans="1:9" ht="12.75">
      <c r="A30" s="2" t="s">
        <v>0</v>
      </c>
      <c r="B30" s="2">
        <v>1</v>
      </c>
      <c r="C30" s="2">
        <v>2</v>
      </c>
      <c r="D30" s="2">
        <v>3</v>
      </c>
      <c r="E30" s="2">
        <v>4</v>
      </c>
      <c r="F30" s="2">
        <v>5</v>
      </c>
      <c r="G30" s="2">
        <v>6</v>
      </c>
      <c r="H30" s="2">
        <v>7</v>
      </c>
      <c r="I30" s="2">
        <v>8</v>
      </c>
    </row>
    <row r="31" spans="1:9" ht="12.75">
      <c r="A31" s="2" t="s">
        <v>16</v>
      </c>
      <c r="B31" s="5">
        <f>IF($B$27&lt;$B$28,B7,B18)</f>
        <v>0</v>
      </c>
      <c r="C31" s="5">
        <f aca="true" t="shared" si="5" ref="C31:I31">IF($B$27&lt;$B$28,C7,C18)</f>
        <v>0</v>
      </c>
      <c r="D31" s="5">
        <f t="shared" si="5"/>
        <v>0</v>
      </c>
      <c r="E31" s="5">
        <f t="shared" si="5"/>
        <v>0</v>
      </c>
      <c r="F31" s="5">
        <f t="shared" si="5"/>
        <v>600</v>
      </c>
      <c r="G31" s="5">
        <f t="shared" si="5"/>
        <v>0</v>
      </c>
      <c r="H31" s="5">
        <f t="shared" si="5"/>
        <v>0</v>
      </c>
      <c r="I31" s="5">
        <f t="shared" si="5"/>
        <v>0</v>
      </c>
    </row>
  </sheetData>
  <conditionalFormatting sqref="B27:B28">
    <cfRule type="cellIs" priority="1" dxfId="0" operator="equal" stopIfTrue="1">
      <formula>MIN($B$27:$B$28)</formula>
    </cfRule>
  </conditionalFormatting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 Moyne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Site License</dc:creator>
  <cp:keywords/>
  <dc:description/>
  <cp:lastModifiedBy>ammar</cp:lastModifiedBy>
  <cp:lastPrinted>2004-04-01T16:00:17Z</cp:lastPrinted>
  <dcterms:created xsi:type="dcterms:W3CDTF">1999-10-28T11:32:45Z</dcterms:created>
  <dcterms:modified xsi:type="dcterms:W3CDTF">2004-04-01T16:03:09Z</dcterms:modified>
  <cp:category/>
  <cp:version/>
  <cp:contentType/>
  <cp:contentStatus/>
</cp:coreProperties>
</file>