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firstSheet="1" activeTab="1"/>
  </bookViews>
  <sheets>
    <sheet name="CB_DATA_" sheetId="1" state="veryHidden" r:id="rId1"/>
    <sheet name="Sheet1" sheetId="2" r:id="rId2"/>
    <sheet name="Sheet2" sheetId="3" r:id="rId3"/>
    <sheet name="Sheet3" sheetId="4" r:id="rId4"/>
    <sheet name="data" sheetId="5" r:id="rId5"/>
  </sheets>
  <definedNames>
    <definedName name="CB_09a6864a721949c8ad4f16b101bfb8f2" localSheetId="1" hidden="1">'Sheet1'!$B$8</definedName>
    <definedName name="CB_0d6c7549271748779ee7a225d6f3fc38" localSheetId="1" hidden="1">'Sheet1'!$C$3</definedName>
    <definedName name="CB_1d61b64466964bc6a3a19a065b050bfa" localSheetId="1" hidden="1">'Sheet1'!$G$31</definedName>
    <definedName name="CB_34042a361e6348ec848f46c4b638e071" localSheetId="1" hidden="1">'Sheet1'!$B$9</definedName>
    <definedName name="CB_41c03444869e441e881f63b2a0b54d4c" localSheetId="1" hidden="1">'Sheet1'!$E$31</definedName>
    <definedName name="CB_5f93f1efe77c429da10ff70ff89aa892" localSheetId="1" hidden="1">'Sheet1'!$D$31</definedName>
    <definedName name="CB_739caf5cdff549bba917ebe4d2b087af" localSheetId="1" hidden="1">'Sheet1'!$B$6</definedName>
    <definedName name="CB_83149b3ef467412a841a3d62de2c6942" localSheetId="1" hidden="1">'Sheet1'!$G$4</definedName>
    <definedName name="CB_84772c03c6e24f93937b72242b058395" localSheetId="0" hidden="1">#N/A</definedName>
    <definedName name="CB_96098ffea37040b9acb1e902412fb5ec" localSheetId="1" hidden="1">'Sheet1'!$B$11</definedName>
    <definedName name="CB_9a647b6caeb74eac874a69cf6049c1c0" localSheetId="0" hidden="1">#N/A</definedName>
    <definedName name="CB_aa2b3dd7caaf4663a97655670bff067c" localSheetId="0" hidden="1">#N/A</definedName>
    <definedName name="CB_b1c355b3e482435da1fd5f40298cb45d" localSheetId="1" hidden="1">'Sheet1'!$D$4</definedName>
    <definedName name="CB_bb81b4bf2c124558b579febad660018c" localSheetId="1" hidden="1">'Sheet1'!$C$31</definedName>
    <definedName name="CB_be9c9a3292e24ad29b736aacb3fb5994" localSheetId="4" hidden="1">'data'!$G$3</definedName>
    <definedName name="CB_c1587ce0791e45c9a07a3dfee31c301c" localSheetId="0" hidden="1">#N/A</definedName>
    <definedName name="CB_c518aba0698849a0802a7248c419f8f4" localSheetId="1" hidden="1">'Sheet1'!$G$33</definedName>
    <definedName name="CB_c602fb17db13405881372520adf0c94c" localSheetId="1" hidden="1">'Sheet1'!$F$31</definedName>
    <definedName name="CB_df4ea7691b324e16bc041bdfa06c2ac7" localSheetId="0" hidden="1">#N/A</definedName>
    <definedName name="CB_e438c2ac2ed94124922411cce34036d5" localSheetId="1" hidden="1">'Sheet1'!$F$4</definedName>
    <definedName name="CB_eceec2094b594893a3fd9707925597cc" localSheetId="1" hidden="1">'Sheet1'!$E$4</definedName>
    <definedName name="CB_f5dda1d7162d4b049198da5309cbe14e" localSheetId="0" hidden="1">#N/A</definedName>
    <definedName name="CB_f7ba81abfe0f43a8a7e088a037ef23c5" localSheetId="0" hidden="1">#N/A</definedName>
    <definedName name="CB_fb4aecabd84947569493817459150422" localSheetId="1" hidden="1">'Sheet1'!$B$13</definedName>
    <definedName name="CBWorkbookPriority" localSheetId="0" hidden="1">-1102427038</definedName>
    <definedName name="CBx_1c1f760b176b45f0a1a26ff727c5bad7" localSheetId="0" hidden="1">"'CB_DATA_'!$A$1"</definedName>
    <definedName name="CBx_3a0e5ce05d904095a1a376d5631b8731" localSheetId="0" hidden="1">"'data'!$A$1"</definedName>
    <definedName name="CBx_ccb8e9605e0f4e599866f2a0b85bd115" localSheetId="0" hidden="1">"'Sheet1'!$A$1"</definedName>
    <definedName name="CBx_Sheet_Guid" localSheetId="0" hidden="1">"'1c1f760b-176b-45f0-a1a2-6ff727c5bad7"</definedName>
    <definedName name="CBx_Sheet_Guid" localSheetId="4" hidden="1">"'3a0e5ce0-5d90-4095-a1a3-76d5631b8731"</definedName>
    <definedName name="CBx_Sheet_Guid" localSheetId="1" hidden="1">"'ccb8e960-5e0f-4e59-9866-f2a0b85bd115"</definedName>
    <definedName name="CBx_StorageType" localSheetId="0" hidden="1">1</definedName>
    <definedName name="CBx_StorageType" localSheetId="4" hidden="1">1</definedName>
    <definedName name="CBx_StorageType" localSheetId="1" hidden="1">1</definedName>
  </definedNames>
  <calcPr calcMode="manual" fullCalcOnLoad="1"/>
</workbook>
</file>

<file path=xl/sharedStrings.xml><?xml version="1.0" encoding="utf-8"?>
<sst xmlns="http://schemas.openxmlformats.org/spreadsheetml/2006/main" count="96" uniqueCount="66">
  <si>
    <t>New Store Analysis</t>
  </si>
  <si>
    <t>Sales</t>
  </si>
  <si>
    <t>Year 1</t>
  </si>
  <si>
    <t>Year 2</t>
  </si>
  <si>
    <t>Year 3</t>
  </si>
  <si>
    <t>Year 4</t>
  </si>
  <si>
    <t>Year 5</t>
  </si>
  <si>
    <t>Cost of Merchandise</t>
  </si>
  <si>
    <t>Cost of Merchandise (% of sales)</t>
  </si>
  <si>
    <t>Operating Expenses</t>
  </si>
  <si>
    <t>Labor</t>
  </si>
  <si>
    <t>Rent</t>
  </si>
  <si>
    <t>Rent per Square Foot</t>
  </si>
  <si>
    <t>Require Square Feet</t>
  </si>
  <si>
    <t>Other Expenses</t>
  </si>
  <si>
    <t>Inflation rate</t>
  </si>
  <si>
    <t>Initial Fixed Assets</t>
  </si>
  <si>
    <t>Depreciation period (straight line)</t>
  </si>
  <si>
    <t>Tax Rate</t>
  </si>
  <si>
    <t>Model Output</t>
  </si>
  <si>
    <t>Sales Revenue</t>
  </si>
  <si>
    <t>Labor Costs</t>
  </si>
  <si>
    <t>Net Operating Income</t>
  </si>
  <si>
    <t>Depreciation</t>
  </si>
  <si>
    <t>Net Income before Taxes</t>
  </si>
  <si>
    <t>Income Tax</t>
  </si>
  <si>
    <t>Net After Tax Income</t>
  </si>
  <si>
    <t>Annual Cash Flow</t>
  </si>
  <si>
    <t>Required Return</t>
  </si>
  <si>
    <t>NPV of 5 year cash flow</t>
  </si>
  <si>
    <t>Discount Rate</t>
  </si>
  <si>
    <t>Return</t>
  </si>
  <si>
    <t>first year</t>
  </si>
  <si>
    <t>2nd year</t>
  </si>
  <si>
    <t>3rd year</t>
  </si>
  <si>
    <t>4th year</t>
  </si>
  <si>
    <t>5th year</t>
  </si>
  <si>
    <t>Annual  Rate of change</t>
  </si>
  <si>
    <t>Cumulative NPV</t>
  </si>
  <si>
    <t xml:space="preserve">Forecast: 5 yr NPV </t>
  </si>
  <si>
    <t>Statistic</t>
  </si>
  <si>
    <t>Forecast values</t>
  </si>
  <si>
    <t>Trials</t>
  </si>
  <si>
    <t>Base Case</t>
  </si>
  <si>
    <t>Mean</t>
  </si>
  <si>
    <t>Median</t>
  </si>
  <si>
    <t>Mode</t>
  </si>
  <si>
    <t>'---</t>
  </si>
  <si>
    <t>Standard Deviation</t>
  </si>
  <si>
    <t>Variance</t>
  </si>
  <si>
    <t>Skewness</t>
  </si>
  <si>
    <t>Kurtosis</t>
  </si>
  <si>
    <t>Coeff. of Variation</t>
  </si>
  <si>
    <t>Minimum</t>
  </si>
  <si>
    <t>Maximum</t>
  </si>
  <si>
    <t>Mean Std. Error</t>
  </si>
  <si>
    <t>lower</t>
  </si>
  <si>
    <t>upper</t>
  </si>
  <si>
    <t>estimated return</t>
  </si>
  <si>
    <t>Required 5yr NPV</t>
  </si>
  <si>
    <t>estimated prob of getting $231,855</t>
  </si>
  <si>
    <t>with correlation</t>
  </si>
  <si>
    <t>CI for difference</t>
  </si>
  <si>
    <t>difference in means</t>
  </si>
  <si>
    <t>stdev of difference in means</t>
  </si>
  <si>
    <t>t score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</si>
</sst>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  <numFmt numFmtId="168" formatCode="_(&quot;$&quot;* #,##0.00000_);_(&quot;$&quot;* \(#,##0.00000\);_(&quot;$&quot;* &quot;-&quot;??_);_(@_)"/>
    <numFmt numFmtId="169" formatCode="_(&quot;$&quot;* #,##0.000000_);_(&quot;$&quot;* \(#,##0.000000\);_(&quot;$&quot;* &quot;-&quot;??_);_(@_)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&quot;$&quot;#,##0.0_);[Red]\(&quot;$&quot;#,##0.0\)"/>
    <numFmt numFmtId="174" formatCode="0.0"/>
    <numFmt numFmtId="175" formatCode="0.000"/>
    <numFmt numFmtId="176" formatCode="0.00000"/>
    <numFmt numFmtId="177" formatCode="0.0000"/>
    <numFmt numFmtId="178" formatCode="&quot;$&quot;#,##0.000_);[Red]\(&quot;$&quot;#,##0.000\)"/>
    <numFmt numFmtId="179" formatCode="&quot;$&quot;#,##0.0000_);[Red]\(&quot;$&quot;#,##0.0000\)"/>
    <numFmt numFmtId="180" formatCode="#,##0.0000_);[Red]\(#,##0.0000\)"/>
    <numFmt numFmtId="181" formatCode="#,##0.00000_);[Red]\(#,##0.00000\)"/>
    <numFmt numFmtId="182" formatCode="#,##0.000000_);[Red]\(#,##0.000000\)"/>
    <numFmt numFmtId="183" formatCode="#,##0.0000000_);[Red]\(#,##0.0000000\)"/>
    <numFmt numFmtId="184" formatCode="&quot;Year&quot;\ 0"/>
    <numFmt numFmtId="185" formatCode="0.000000"/>
    <numFmt numFmtId="186" formatCode="0.0000000"/>
  </numFmts>
  <fonts count="39">
    <font>
      <sz val="10"/>
      <name val="Arial"/>
      <family val="0"/>
    </font>
    <font>
      <sz val="8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65" fontId="0" fillId="0" borderId="0" xfId="44" applyNumberFormat="1" applyFont="1" applyAlignment="1">
      <alignment/>
    </xf>
    <xf numFmtId="9" fontId="0" fillId="0" borderId="0" xfId="57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44" fontId="0" fillId="0" borderId="0" xfId="0" applyNumberFormat="1" applyAlignment="1">
      <alignment/>
    </xf>
    <xf numFmtId="165" fontId="0" fillId="0" borderId="0" xfId="44" applyNumberFormat="1" applyFont="1" applyFill="1" applyAlignment="1">
      <alignment/>
    </xf>
    <xf numFmtId="9" fontId="0" fillId="0" borderId="0" xfId="57" applyFont="1" applyFill="1" applyAlignment="1">
      <alignment/>
    </xf>
    <xf numFmtId="0" fontId="2" fillId="33" borderId="0" xfId="0" applyFont="1" applyFill="1" applyAlignment="1">
      <alignment/>
    </xf>
    <xf numFmtId="170" fontId="0" fillId="0" borderId="10" xfId="57" applyNumberFormat="1" applyFont="1" applyBorder="1" applyAlignment="1">
      <alignment/>
    </xf>
    <xf numFmtId="9" fontId="0" fillId="0" borderId="10" xfId="57" applyFont="1" applyFill="1" applyBorder="1" applyAlignment="1">
      <alignment/>
    </xf>
    <xf numFmtId="0" fontId="3" fillId="33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Font="1" applyAlignment="1">
      <alignment/>
    </xf>
    <xf numFmtId="165" fontId="0" fillId="35" borderId="0" xfId="44" applyNumberFormat="1" applyFont="1" applyFill="1" applyAlignment="1">
      <alignment/>
    </xf>
    <xf numFmtId="2" fontId="0" fillId="35" borderId="0" xfId="57" applyNumberFormat="1" applyFont="1" applyFill="1" applyAlignment="1">
      <alignment/>
    </xf>
    <xf numFmtId="9" fontId="0" fillId="35" borderId="0" xfId="57" applyFont="1" applyFill="1" applyAlignment="1">
      <alignment/>
    </xf>
    <xf numFmtId="165" fontId="0" fillId="35" borderId="0" xfId="44" applyNumberFormat="1" applyFont="1" applyFill="1" applyAlignment="1">
      <alignment/>
    </xf>
    <xf numFmtId="6" fontId="0" fillId="35" borderId="0" xfId="0" applyNumberFormat="1" applyFill="1" applyAlignment="1">
      <alignment/>
    </xf>
    <xf numFmtId="9" fontId="0" fillId="35" borderId="0" xfId="57" applyFont="1" applyFill="1" applyAlignment="1">
      <alignment/>
    </xf>
    <xf numFmtId="8" fontId="0" fillId="36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4" fillId="0" borderId="14" xfId="0" applyFont="1" applyFill="1" applyBorder="1" applyAlignment="1">
      <alignment horizontal="center"/>
    </xf>
    <xf numFmtId="6" fontId="0" fillId="36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CB_000000000000000000000000000000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CB_000000000000000000000000000000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CB_Block_7.0.0.0: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CB_000000000000000000000000000000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CB_Block_7.0.0.0: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2</xdr:col>
      <xdr:colOff>857250</xdr:colOff>
      <xdr:row>79</xdr:row>
      <xdr:rowOff>123825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439400"/>
          <a:ext cx="4191000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" name="CB_000000000000000000000000000000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CB_000000000000000000000000000000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CB_Block_7.0.0.0: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P2:P2"/>
  <sheetViews>
    <sheetView zoomScalePageLayoutView="0" workbookViewId="0" topLeftCell="A1">
      <selection activeCell="A1" sqref="A1"/>
    </sheetView>
  </sheetViews>
  <sheetFormatPr defaultColWidth="9.140625" defaultRowHeight="12.75"/>
  <sheetData>
    <row r="2" ht="12.75">
      <c r="P2">
        <f>_XLL.CB.RECALCCOUNTERFN()</f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="140" zoomScaleNormal="140" zoomScalePageLayoutView="0" workbookViewId="0" topLeftCell="A22">
      <selection activeCell="D35" sqref="D35"/>
    </sheetView>
  </sheetViews>
  <sheetFormatPr defaultColWidth="9.140625" defaultRowHeight="12.75"/>
  <cols>
    <col min="1" max="1" width="30.00390625" style="0" customWidth="1"/>
    <col min="2" max="2" width="20.00390625" style="0" customWidth="1"/>
    <col min="3" max="3" width="14.7109375" style="0" customWidth="1"/>
    <col min="4" max="4" width="27.57421875" style="0" customWidth="1"/>
    <col min="5" max="5" width="19.7109375" style="0" customWidth="1"/>
    <col min="6" max="7" width="15.00390625" style="0" bestFit="1" customWidth="1"/>
    <col min="9" max="9" width="18.421875" style="0" customWidth="1"/>
    <col min="10" max="10" width="19.7109375" style="0" customWidth="1"/>
    <col min="12" max="12" width="24.00390625" style="0" customWidth="1"/>
    <col min="13" max="13" width="19.7109375" style="0" customWidth="1"/>
    <col min="15" max="15" width="10.421875" style="0" bestFit="1" customWidth="1"/>
  </cols>
  <sheetData>
    <row r="1" ht="15.75">
      <c r="A1" s="14" t="s">
        <v>0</v>
      </c>
    </row>
    <row r="2" spans="3:7" ht="12.75"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3" spans="1:7" ht="12.75">
      <c r="A3" t="s">
        <v>1</v>
      </c>
      <c r="C3" s="22">
        <v>900000</v>
      </c>
      <c r="D3" s="8"/>
      <c r="E3" s="8"/>
      <c r="F3" s="8"/>
      <c r="G3" s="8"/>
    </row>
    <row r="4" spans="1:7" ht="12.75">
      <c r="A4" t="s">
        <v>37</v>
      </c>
      <c r="C4" s="8"/>
      <c r="D4" s="23">
        <v>1.2</v>
      </c>
      <c r="E4" s="23">
        <v>1.12</v>
      </c>
      <c r="F4" s="23">
        <v>1.09</v>
      </c>
      <c r="G4" s="23">
        <v>1.05</v>
      </c>
    </row>
    <row r="5" spans="3:7" ht="12.75">
      <c r="C5" s="8"/>
      <c r="D5" s="8"/>
      <c r="E5" s="8"/>
      <c r="F5" s="8"/>
      <c r="G5" s="8"/>
    </row>
    <row r="6" spans="1:2" ht="12.75">
      <c r="A6" t="s">
        <v>8</v>
      </c>
      <c r="B6" s="24">
        <v>0.3</v>
      </c>
    </row>
    <row r="7" spans="1:2" ht="12.75">
      <c r="A7" t="s">
        <v>9</v>
      </c>
      <c r="B7" s="8"/>
    </row>
    <row r="8" spans="1:2" ht="12.75">
      <c r="A8" s="3" t="s">
        <v>10</v>
      </c>
      <c r="B8" s="25">
        <v>200000</v>
      </c>
    </row>
    <row r="9" spans="1:2" ht="12.75">
      <c r="A9" s="3" t="s">
        <v>12</v>
      </c>
      <c r="B9" s="26">
        <v>28</v>
      </c>
    </row>
    <row r="10" spans="1:2" ht="12.75">
      <c r="A10" s="3" t="s">
        <v>13</v>
      </c>
      <c r="B10" s="8">
        <v>5000</v>
      </c>
    </row>
    <row r="11" spans="1:2" ht="12.75">
      <c r="A11" s="3" t="s">
        <v>14</v>
      </c>
      <c r="B11" s="25">
        <v>325000</v>
      </c>
    </row>
    <row r="12" ht="12.75">
      <c r="B12" s="8"/>
    </row>
    <row r="13" spans="1:2" ht="12.75">
      <c r="A13" s="4" t="s">
        <v>15</v>
      </c>
      <c r="B13" s="27">
        <v>0.02</v>
      </c>
    </row>
    <row r="14" spans="1:2" ht="12.75">
      <c r="A14" s="4" t="s">
        <v>16</v>
      </c>
      <c r="B14" s="12">
        <v>200000</v>
      </c>
    </row>
    <row r="15" spans="1:2" ht="12.75">
      <c r="A15" t="s">
        <v>17</v>
      </c>
      <c r="B15" s="8">
        <v>5</v>
      </c>
    </row>
    <row r="16" spans="1:2" ht="12.75">
      <c r="A16" t="s">
        <v>18</v>
      </c>
      <c r="B16" s="13">
        <v>0.34</v>
      </c>
    </row>
    <row r="17" spans="1:2" ht="12.75">
      <c r="A17" t="s">
        <v>30</v>
      </c>
      <c r="B17" s="13">
        <v>0.1</v>
      </c>
    </row>
    <row r="19" spans="1:7" ht="12.75">
      <c r="A19" s="17" t="s">
        <v>19</v>
      </c>
      <c r="C19" t="s">
        <v>2</v>
      </c>
      <c r="D19" t="s">
        <v>3</v>
      </c>
      <c r="E19" t="s">
        <v>4</v>
      </c>
      <c r="F19" t="s">
        <v>5</v>
      </c>
      <c r="G19" t="s">
        <v>6</v>
      </c>
    </row>
    <row r="20" spans="1:7" ht="12.75">
      <c r="A20" t="s">
        <v>20</v>
      </c>
      <c r="C20" s="5">
        <f>C3</f>
        <v>900000</v>
      </c>
      <c r="D20" s="1">
        <f>C20*D4</f>
        <v>1080000</v>
      </c>
      <c r="E20" s="1">
        <f>D20*E4</f>
        <v>1209600</v>
      </c>
      <c r="F20" s="1">
        <f>E20*F4</f>
        <v>1318464</v>
      </c>
      <c r="G20" s="1">
        <f>F20*G4</f>
        <v>1384387.2</v>
      </c>
    </row>
    <row r="21" spans="1:13" ht="12.75">
      <c r="A21" t="s">
        <v>7</v>
      </c>
      <c r="C21" s="5">
        <f>$B6*C20</f>
        <v>270000</v>
      </c>
      <c r="D21" s="5">
        <f>$B6*D20</f>
        <v>324000</v>
      </c>
      <c r="E21" s="5">
        <f>$B6*E20</f>
        <v>362880</v>
      </c>
      <c r="F21" s="5">
        <f>$B6*F20</f>
        <v>395539.2</v>
      </c>
      <c r="G21" s="5">
        <f>$B6*G20</f>
        <v>415316.16</v>
      </c>
      <c r="J21" s="9"/>
      <c r="M21" s="9"/>
    </row>
    <row r="22" spans="1:13" ht="12.75">
      <c r="A22" t="s">
        <v>21</v>
      </c>
      <c r="C22" s="5">
        <f>B8</f>
        <v>200000</v>
      </c>
      <c r="D22" s="1">
        <f>C22*(1+$B13)</f>
        <v>204000</v>
      </c>
      <c r="E22" s="1">
        <f>D22*(1+$B13)</f>
        <v>208080</v>
      </c>
      <c r="F22" s="1">
        <f>E22*(1+$B13)</f>
        <v>212241.6</v>
      </c>
      <c r="G22" s="1">
        <f>F22*(1+$B13)</f>
        <v>216486.432</v>
      </c>
      <c r="J22" s="7"/>
      <c r="M22" s="7"/>
    </row>
    <row r="23" spans="1:13" ht="12.75">
      <c r="A23" t="s">
        <v>11</v>
      </c>
      <c r="C23" s="1">
        <f>B10*B9</f>
        <v>140000</v>
      </c>
      <c r="D23" s="1">
        <f>C23*(1+$B13)</f>
        <v>142800</v>
      </c>
      <c r="E23" s="1">
        <f>D23*(1+$B13)</f>
        <v>145656</v>
      </c>
      <c r="F23" s="1">
        <f>E23*(1+$B13)</f>
        <v>148569.12</v>
      </c>
      <c r="G23" s="1">
        <f>F23*(1+$B13)</f>
        <v>151540.5024</v>
      </c>
      <c r="J23" s="7"/>
      <c r="M23" s="7"/>
    </row>
    <row r="24" spans="1:7" ht="12.75">
      <c r="A24" t="s">
        <v>14</v>
      </c>
      <c r="C24" s="5">
        <f>B11</f>
        <v>325000</v>
      </c>
      <c r="D24" s="1">
        <f>C24*(1+$B13)</f>
        <v>331500</v>
      </c>
      <c r="E24" s="1">
        <f>D24*(1+$B13)</f>
        <v>338130</v>
      </c>
      <c r="F24" s="1">
        <f>E24*(1+$B13)</f>
        <v>344892.60000000003</v>
      </c>
      <c r="G24" s="1">
        <f>F24*(1+$B13)</f>
        <v>351790.45200000005</v>
      </c>
    </row>
    <row r="25" spans="1:13" ht="12.75">
      <c r="A25" t="s">
        <v>22</v>
      </c>
      <c r="C25" s="5">
        <f>C20-SUM(C21:C24)</f>
        <v>-35000</v>
      </c>
      <c r="D25" s="5">
        <f>D20-SUM(D21:D24)</f>
        <v>77700</v>
      </c>
      <c r="E25" s="5">
        <f>E20-SUM(E21:E24)</f>
        <v>154854</v>
      </c>
      <c r="F25" s="5">
        <f>F20-SUM(F21:F24)</f>
        <v>217221.47999999998</v>
      </c>
      <c r="G25" s="5">
        <f>G20-SUM(G21:G24)</f>
        <v>249253.65360000008</v>
      </c>
      <c r="J25" s="7"/>
      <c r="L25" s="7"/>
      <c r="M25" s="7"/>
    </row>
    <row r="26" spans="1:13" ht="12.75">
      <c r="A26" t="s">
        <v>23</v>
      </c>
      <c r="C26" s="5">
        <f>B14/B15</f>
        <v>40000</v>
      </c>
      <c r="D26" s="5">
        <f>C26</f>
        <v>40000</v>
      </c>
      <c r="E26" s="5">
        <f>D26</f>
        <v>40000</v>
      </c>
      <c r="F26" s="5">
        <f>E26</f>
        <v>40000</v>
      </c>
      <c r="G26" s="5">
        <f>F26</f>
        <v>40000</v>
      </c>
      <c r="J26" s="7"/>
      <c r="M26" s="7"/>
    </row>
    <row r="27" spans="1:7" ht="12.75">
      <c r="A27" t="s">
        <v>24</v>
      </c>
      <c r="C27" s="5">
        <f>C25-C26</f>
        <v>-75000</v>
      </c>
      <c r="D27" s="5">
        <f>D25-D26</f>
        <v>37700</v>
      </c>
      <c r="E27" s="5">
        <f>E25-E26</f>
        <v>114854</v>
      </c>
      <c r="F27" s="5">
        <f>F25-F26</f>
        <v>177221.47999999998</v>
      </c>
      <c r="G27" s="5">
        <f>G25-G26</f>
        <v>209253.65360000008</v>
      </c>
    </row>
    <row r="28" spans="1:7" ht="12.75">
      <c r="A28" t="s">
        <v>25</v>
      </c>
      <c r="C28" s="5">
        <f>$B16*C27</f>
        <v>-25500.000000000004</v>
      </c>
      <c r="D28" s="5">
        <f>$B16*D27</f>
        <v>12818.000000000002</v>
      </c>
      <c r="E28" s="5">
        <f>$B16*E27</f>
        <v>39050.36</v>
      </c>
      <c r="F28" s="5">
        <f>$B16*F27</f>
        <v>60255.303199999995</v>
      </c>
      <c r="G28" s="5">
        <f>$B16*G27</f>
        <v>71146.24222400003</v>
      </c>
    </row>
    <row r="29" spans="1:7" ht="12.75">
      <c r="A29" t="s">
        <v>26</v>
      </c>
      <c r="C29" s="5">
        <f>C27-C28</f>
        <v>-49500</v>
      </c>
      <c r="D29" s="5">
        <f>D27-D28</f>
        <v>24882</v>
      </c>
      <c r="E29" s="5">
        <f>E27-E28</f>
        <v>75803.64</v>
      </c>
      <c r="F29" s="5">
        <f>F27-F28</f>
        <v>116966.17679999999</v>
      </c>
      <c r="G29" s="5">
        <f>G27-G28</f>
        <v>138107.41137600003</v>
      </c>
    </row>
    <row r="30" spans="1:13" ht="12.75">
      <c r="A30" t="s">
        <v>27</v>
      </c>
      <c r="C30" s="5">
        <f>C29+C26</f>
        <v>-9500</v>
      </c>
      <c r="D30" s="5">
        <f>D29+D26</f>
        <v>64882</v>
      </c>
      <c r="E30" s="5">
        <f>E29+E26</f>
        <v>115803.64</v>
      </c>
      <c r="F30" s="5">
        <f>F29+F26</f>
        <v>156966.1768</v>
      </c>
      <c r="G30" s="5">
        <f>G29+G26</f>
        <v>178107.41137600003</v>
      </c>
      <c r="I30" s="6"/>
      <c r="J30" s="7"/>
      <c r="M30" s="7"/>
    </row>
    <row r="31" spans="1:13" ht="12.75">
      <c r="A31" s="21" t="s">
        <v>38</v>
      </c>
      <c r="C31" s="32">
        <f>NPV(B17,C30)</f>
        <v>-8636.363636363636</v>
      </c>
      <c r="D31" s="32">
        <f>NPV($B17,$C30:D30)</f>
        <v>44985.12396694214</v>
      </c>
      <c r="E31" s="32">
        <f>NPV($B17,$C30:E30)</f>
        <v>131990.11269722012</v>
      </c>
      <c r="F31" s="32">
        <f>NPV($B17,$C30:F30)</f>
        <v>239200.12348883264</v>
      </c>
      <c r="G31" s="32">
        <f>NPV($B17,$C30:G30)</f>
        <v>349790.81300705974</v>
      </c>
      <c r="J31" s="7"/>
      <c r="M31" s="7"/>
    </row>
    <row r="32" ht="13.5" thickBot="1"/>
    <row r="33" spans="5:10" ht="13.5" thickBot="1">
      <c r="E33" s="18" t="s">
        <v>29</v>
      </c>
      <c r="F33" s="19"/>
      <c r="G33" s="28">
        <f>G31</f>
        <v>349790.81300705974</v>
      </c>
      <c r="J33" s="7"/>
    </row>
    <row r="34" spans="1:13" ht="13.5" thickBot="1">
      <c r="A34" t="s">
        <v>28</v>
      </c>
      <c r="B34" s="15">
        <f>(1+0.03)^5-1</f>
        <v>0.15927407429999985</v>
      </c>
      <c r="J34" s="7"/>
      <c r="M34" s="7"/>
    </row>
    <row r="35" spans="5:7" ht="13.5" thickBot="1">
      <c r="E35" s="8"/>
      <c r="F35" s="20" t="s">
        <v>31</v>
      </c>
      <c r="G35" s="16">
        <f>(G33-B14)/B14</f>
        <v>0.7489540650352987</v>
      </c>
    </row>
    <row r="36" spans="1:10" ht="12.75">
      <c r="A36" s="21" t="s">
        <v>59</v>
      </c>
      <c r="B36" s="1">
        <f>B14*(1+B34)</f>
        <v>231854.81485999995</v>
      </c>
      <c r="J36" s="2"/>
    </row>
    <row r="37" ht="12.75">
      <c r="O37" s="10"/>
    </row>
    <row r="38" spans="1:4" ht="12.75">
      <c r="A38" s="21" t="s">
        <v>43</v>
      </c>
      <c r="B38" s="5"/>
      <c r="C38" s="11"/>
      <c r="D38" s="21" t="s">
        <v>61</v>
      </c>
    </row>
    <row r="39" spans="1:13" ht="12.75">
      <c r="A39" t="s">
        <v>39</v>
      </c>
      <c r="C39" s="11"/>
      <c r="D39" t="s">
        <v>39</v>
      </c>
      <c r="M39" s="7"/>
    </row>
    <row r="40" spans="1:13" ht="12.75">
      <c r="A40" t="s">
        <v>40</v>
      </c>
      <c r="B40" t="s">
        <v>41</v>
      </c>
      <c r="D40" t="s">
        <v>40</v>
      </c>
      <c r="E40" t="s">
        <v>41</v>
      </c>
      <c r="M40" s="7"/>
    </row>
    <row r="41" spans="1:5" ht="12.75">
      <c r="A41" t="s">
        <v>42</v>
      </c>
      <c r="B41" s="9">
        <v>1000</v>
      </c>
      <c r="D41" t="s">
        <v>42</v>
      </c>
      <c r="E41" s="9">
        <v>1000</v>
      </c>
    </row>
    <row r="42" spans="1:5" ht="12.75">
      <c r="A42" t="s">
        <v>43</v>
      </c>
      <c r="B42" s="7">
        <v>349790.81</v>
      </c>
      <c r="D42" t="s">
        <v>43</v>
      </c>
      <c r="E42" s="7">
        <v>349790.81</v>
      </c>
    </row>
    <row r="43" spans="1:5" ht="12.75">
      <c r="A43" t="s">
        <v>44</v>
      </c>
      <c r="B43" s="7">
        <v>311602.75</v>
      </c>
      <c r="D43" t="s">
        <v>44</v>
      </c>
      <c r="E43" s="7">
        <v>312665.75</v>
      </c>
    </row>
    <row r="44" spans="1:5" ht="12.75">
      <c r="A44" t="s">
        <v>45</v>
      </c>
      <c r="B44" s="7">
        <v>301206.41</v>
      </c>
      <c r="D44" t="s">
        <v>45</v>
      </c>
      <c r="E44" s="7">
        <v>296977.99</v>
      </c>
    </row>
    <row r="45" spans="1:5" ht="12.75">
      <c r="A45" t="s">
        <v>46</v>
      </c>
      <c r="B45" t="s">
        <v>47</v>
      </c>
      <c r="D45" t="s">
        <v>46</v>
      </c>
      <c r="E45" t="s">
        <v>47</v>
      </c>
    </row>
    <row r="46" spans="1:5" ht="12.75">
      <c r="A46" t="s">
        <v>48</v>
      </c>
      <c r="B46" s="7">
        <v>224015.88</v>
      </c>
      <c r="D46" t="s">
        <v>48</v>
      </c>
      <c r="E46" s="7">
        <v>259476.6</v>
      </c>
    </row>
    <row r="47" spans="1:5" ht="12.75">
      <c r="A47" t="s">
        <v>49</v>
      </c>
      <c r="B47" s="7">
        <v>50183115503.06</v>
      </c>
      <c r="D47" t="s">
        <v>49</v>
      </c>
      <c r="E47" s="7">
        <v>67328103789.23</v>
      </c>
    </row>
    <row r="48" spans="1:5" ht="12.75">
      <c r="A48" t="s">
        <v>50</v>
      </c>
      <c r="B48">
        <v>0.1135</v>
      </c>
      <c r="D48" t="s">
        <v>50</v>
      </c>
      <c r="E48">
        <v>0.3238</v>
      </c>
    </row>
    <row r="49" spans="1:5" ht="12.75">
      <c r="A49" t="s">
        <v>51</v>
      </c>
      <c r="B49">
        <v>2.89</v>
      </c>
      <c r="D49" t="s">
        <v>51</v>
      </c>
      <c r="E49">
        <v>3.1</v>
      </c>
    </row>
    <row r="50" spans="1:5" ht="12.75">
      <c r="A50" t="s">
        <v>52</v>
      </c>
      <c r="B50">
        <v>0.7189</v>
      </c>
      <c r="D50" t="s">
        <v>52</v>
      </c>
      <c r="E50">
        <v>0.8299</v>
      </c>
    </row>
    <row r="51" spans="1:5" ht="12.75">
      <c r="A51" t="s">
        <v>53</v>
      </c>
      <c r="B51" s="7">
        <v>-282960.13</v>
      </c>
      <c r="D51" t="s">
        <v>53</v>
      </c>
      <c r="E51" s="7">
        <v>-344196.37</v>
      </c>
    </row>
    <row r="52" spans="1:5" ht="12.75">
      <c r="A52" t="s">
        <v>54</v>
      </c>
      <c r="B52" s="7">
        <v>1162480.51</v>
      </c>
      <c r="D52" t="s">
        <v>54</v>
      </c>
      <c r="E52" s="7">
        <v>1223120.76</v>
      </c>
    </row>
    <row r="53" spans="1:5" ht="12.75">
      <c r="A53" t="s">
        <v>55</v>
      </c>
      <c r="B53" s="7">
        <v>7084</v>
      </c>
      <c r="D53" t="s">
        <v>55</v>
      </c>
      <c r="E53" s="7">
        <v>8205.37</v>
      </c>
    </row>
    <row r="55" spans="1:2" ht="12.75">
      <c r="A55" s="21" t="s">
        <v>56</v>
      </c>
      <c r="B55" s="7">
        <f>B43-TINV(0.05,999)*B53</f>
        <v>297701.5230893305</v>
      </c>
    </row>
    <row r="56" spans="1:4" ht="12.75">
      <c r="A56" s="21" t="s">
        <v>57</v>
      </c>
      <c r="B56" s="7">
        <f>B43+TINV(0.05,999)*B53</f>
        <v>325503.9769106695</v>
      </c>
      <c r="D56" s="21" t="s">
        <v>62</v>
      </c>
    </row>
    <row r="58" spans="1:5" ht="12.75">
      <c r="A58" s="21" t="s">
        <v>58</v>
      </c>
      <c r="B58" s="2">
        <f>(B43-B14)/B14</f>
        <v>0.55801375</v>
      </c>
      <c r="D58" s="21" t="s">
        <v>63</v>
      </c>
      <c r="E58" s="7">
        <f>E43-B43</f>
        <v>1063</v>
      </c>
    </row>
    <row r="59" spans="4:5" ht="12.75">
      <c r="D59" s="21" t="s">
        <v>64</v>
      </c>
      <c r="E59" s="1">
        <f>SQRT(B47/B41+E47/E41)</f>
        <v>10840.259189350132</v>
      </c>
    </row>
    <row r="60" spans="1:5" ht="12.75">
      <c r="A60" s="21" t="s">
        <v>60</v>
      </c>
      <c r="B60">
        <f>NORMDIST(B36,B43,B46,TRUE)</f>
        <v>0.3609231544951761</v>
      </c>
      <c r="D60" s="21" t="s">
        <v>65</v>
      </c>
      <c r="E60">
        <f>TINV(0.05,1998)</f>
        <v>1.9611520148366421</v>
      </c>
    </row>
    <row r="62" spans="4:5" ht="12.75">
      <c r="D62" s="21" t="s">
        <v>56</v>
      </c>
      <c r="E62" s="7">
        <f>E58-E60*E59</f>
        <v>-20196.396150545435</v>
      </c>
    </row>
    <row r="63" spans="4:5" ht="12.75">
      <c r="D63" s="21" t="s">
        <v>57</v>
      </c>
      <c r="E63" s="7">
        <f>E58+E60*E59</f>
        <v>22322.396150545435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4"/>
  <sheetViews>
    <sheetView zoomScalePageLayoutView="0" workbookViewId="0" topLeftCell="A163">
      <selection activeCell="G31" sqref="G31"/>
    </sheetView>
  </sheetViews>
  <sheetFormatPr defaultColWidth="9.140625" defaultRowHeight="12.75"/>
  <sheetData>
    <row r="1" spans="2:5" ht="12.75">
      <c r="B1" s="6"/>
      <c r="C1" s="6"/>
      <c r="D1" s="6"/>
      <c r="E1" s="6"/>
    </row>
    <row r="2" spans="1:5" ht="12.75">
      <c r="A2" t="s">
        <v>32</v>
      </c>
      <c r="B2" t="s">
        <v>33</v>
      </c>
      <c r="C2" t="s">
        <v>34</v>
      </c>
      <c r="D2" t="s">
        <v>35</v>
      </c>
      <c r="E2" t="s">
        <v>36</v>
      </c>
    </row>
    <row r="3" spans="1:5" ht="13.5" thickBot="1">
      <c r="A3">
        <v>928167.14</v>
      </c>
      <c r="B3">
        <v>1.276496507904767</v>
      </c>
      <c r="C3">
        <v>1.1673233265689098</v>
      </c>
      <c r="D3">
        <v>1.154328192025588</v>
      </c>
      <c r="E3" s="8">
        <v>1.08573788445866</v>
      </c>
    </row>
    <row r="4" spans="1:10" ht="12.75">
      <c r="A4">
        <v>838706.72</v>
      </c>
      <c r="B4">
        <v>1.0435096205017993</v>
      </c>
      <c r="C4">
        <v>1.0396502203259204</v>
      </c>
      <c r="D4">
        <v>1.148326552726913</v>
      </c>
      <c r="E4" s="8">
        <v>1.0824036404038406</v>
      </c>
      <c r="H4" s="31"/>
      <c r="I4" s="31" t="s">
        <v>33</v>
      </c>
      <c r="J4" s="31" t="s">
        <v>34</v>
      </c>
    </row>
    <row r="5" spans="1:10" ht="12.75">
      <c r="A5">
        <v>798032.82</v>
      </c>
      <c r="B5">
        <v>1.062145656802125</v>
      </c>
      <c r="C5">
        <v>1.0558756142982364</v>
      </c>
      <c r="D5">
        <v>1.0023888817068591</v>
      </c>
      <c r="E5" s="8">
        <v>1.0013271565038107</v>
      </c>
      <c r="H5" s="29" t="s">
        <v>33</v>
      </c>
      <c r="I5" s="29">
        <v>1</v>
      </c>
      <c r="J5" s="29"/>
    </row>
    <row r="6" spans="1:10" ht="13.5" thickBot="1">
      <c r="A6">
        <v>954029.94</v>
      </c>
      <c r="B6">
        <v>1.403693138078073</v>
      </c>
      <c r="C6">
        <v>1.1503319503112492</v>
      </c>
      <c r="D6">
        <v>1.1307350157950296</v>
      </c>
      <c r="E6" s="8">
        <v>1.072630564330572</v>
      </c>
      <c r="H6" s="30" t="s">
        <v>34</v>
      </c>
      <c r="I6" s="30">
        <v>0.7028000049121164</v>
      </c>
      <c r="J6" s="30">
        <v>1</v>
      </c>
    </row>
    <row r="7" spans="1:5" ht="12.75">
      <c r="A7">
        <v>931569.22</v>
      </c>
      <c r="B7">
        <v>1.141175341004109</v>
      </c>
      <c r="C7">
        <v>1.0926088023045066</v>
      </c>
      <c r="D7">
        <v>1.0246532310633294</v>
      </c>
      <c r="E7" s="8">
        <v>1.0136962394796274</v>
      </c>
    </row>
    <row r="8" spans="1:6" ht="12.75">
      <c r="A8">
        <v>845158.49</v>
      </c>
      <c r="B8">
        <v>1.2413287214588808</v>
      </c>
      <c r="C8">
        <v>1.0621905457397425</v>
      </c>
      <c r="D8">
        <v>1.1133729541921285</v>
      </c>
      <c r="E8" s="8">
        <v>1.0629849745511826</v>
      </c>
      <c r="F8" s="8"/>
    </row>
    <row r="9" spans="1:6" ht="12.75">
      <c r="A9">
        <v>916805.79</v>
      </c>
      <c r="B9">
        <v>1.2684911099674407</v>
      </c>
      <c r="C9">
        <v>1.2057709227007838</v>
      </c>
      <c r="D9">
        <v>1.0864005012617834</v>
      </c>
      <c r="E9" s="8">
        <v>1.0480002784787685</v>
      </c>
      <c r="F9" s="8"/>
    </row>
    <row r="10" spans="1:6" ht="12.75">
      <c r="A10">
        <v>989003.47</v>
      </c>
      <c r="B10">
        <v>1.254401391358885</v>
      </c>
      <c r="C10">
        <v>1.080698689725282</v>
      </c>
      <c r="D10">
        <v>1.0866481253211426</v>
      </c>
      <c r="E10" s="8">
        <v>1.0481378474006349</v>
      </c>
      <c r="F10" s="8"/>
    </row>
    <row r="11" spans="1:6" ht="12.75">
      <c r="A11">
        <v>960138.88</v>
      </c>
      <c r="B11">
        <v>1.1345209963072338</v>
      </c>
      <c r="C11">
        <v>1.0692820949012214</v>
      </c>
      <c r="D11">
        <v>1.1064084844610143</v>
      </c>
      <c r="E11" s="8">
        <v>1.0591158247005634</v>
      </c>
      <c r="F11" s="8"/>
    </row>
    <row r="12" spans="1:6" ht="12.75">
      <c r="A12">
        <v>945823.57</v>
      </c>
      <c r="B12">
        <v>1.194126554919576</v>
      </c>
      <c r="C12">
        <v>1.141566700247696</v>
      </c>
      <c r="D12">
        <v>1.0419067107236772</v>
      </c>
      <c r="E12" s="8">
        <v>1.0232815059575984</v>
      </c>
      <c r="F12" s="8"/>
    </row>
    <row r="13" spans="1:6" ht="12.75">
      <c r="A13">
        <v>819310.49</v>
      </c>
      <c r="B13">
        <v>1.1113730907703314</v>
      </c>
      <c r="C13">
        <v>1.084212777712851</v>
      </c>
      <c r="D13">
        <v>1.048769319329831</v>
      </c>
      <c r="E13" s="8">
        <v>1.0270940662943506</v>
      </c>
      <c r="F13" s="8"/>
    </row>
    <row r="14" spans="1:6" ht="12.75">
      <c r="A14">
        <v>876777.05</v>
      </c>
      <c r="B14">
        <v>1.1217989046528336</v>
      </c>
      <c r="C14">
        <v>1.13323945990059</v>
      </c>
      <c r="D14">
        <v>1.1236075333172022</v>
      </c>
      <c r="E14" s="8">
        <v>1.06867085184289</v>
      </c>
      <c r="F14" s="8"/>
    </row>
    <row r="15" spans="1:6" ht="12.75">
      <c r="A15">
        <v>767454.7</v>
      </c>
      <c r="B15">
        <v>1.1701627479639083</v>
      </c>
      <c r="C15">
        <v>1.1238660021656883</v>
      </c>
      <c r="D15">
        <v>1.064434074100058</v>
      </c>
      <c r="E15" s="8">
        <v>1.0357967078333656</v>
      </c>
      <c r="F15" s="8"/>
    </row>
    <row r="16" spans="1:6" ht="12.75">
      <c r="A16">
        <v>933640.39</v>
      </c>
      <c r="B16">
        <v>1.4354865123060405</v>
      </c>
      <c r="C16">
        <v>1.2401882333319965</v>
      </c>
      <c r="D16">
        <v>1.1444441757501616</v>
      </c>
      <c r="E16" s="8">
        <v>1.0802467643056453</v>
      </c>
      <c r="F16" s="8"/>
    </row>
    <row r="17" spans="1:6" ht="12.75">
      <c r="A17">
        <v>975770.14</v>
      </c>
      <c r="B17">
        <v>1.1470787686118677</v>
      </c>
      <c r="C17">
        <v>1.118594350966741</v>
      </c>
      <c r="D17">
        <v>1.06945660172838</v>
      </c>
      <c r="E17" s="8">
        <v>1.0385870009602112</v>
      </c>
      <c r="F17" s="8"/>
    </row>
    <row r="18" spans="1:6" ht="12.75">
      <c r="A18">
        <v>860207.54</v>
      </c>
      <c r="B18">
        <v>1.1249203021290692</v>
      </c>
      <c r="C18">
        <v>1.074805259429523</v>
      </c>
      <c r="D18">
        <v>1.0822466981127987</v>
      </c>
      <c r="E18" s="8">
        <v>1.045692610062666</v>
      </c>
      <c r="F18" s="8"/>
    </row>
    <row r="19" spans="1:6" ht="12.75">
      <c r="A19">
        <v>903570.55</v>
      </c>
      <c r="B19">
        <v>1.138259169347429</v>
      </c>
      <c r="C19">
        <v>1.0721762101361407</v>
      </c>
      <c r="D19">
        <v>1.049464886977298</v>
      </c>
      <c r="E19" s="8">
        <v>1.0274804927651655</v>
      </c>
      <c r="F19" s="8"/>
    </row>
    <row r="20" spans="1:6" ht="12.75">
      <c r="A20">
        <v>935436.69</v>
      </c>
      <c r="B20">
        <v>1.2763374890815402</v>
      </c>
      <c r="C20">
        <v>1.1070925094924977</v>
      </c>
      <c r="D20">
        <v>1.078106175803439</v>
      </c>
      <c r="E20" s="8">
        <v>1.0433923198907995</v>
      </c>
      <c r="F20" s="8"/>
    </row>
    <row r="21" spans="1:6" ht="12.75">
      <c r="A21">
        <v>963330.71</v>
      </c>
      <c r="B21">
        <v>1.2247335760993057</v>
      </c>
      <c r="C21">
        <v>1.1402779626505413</v>
      </c>
      <c r="D21">
        <v>1.1929682139014897</v>
      </c>
      <c r="E21" s="8">
        <v>1.1072045632786054</v>
      </c>
      <c r="F21" s="8"/>
    </row>
    <row r="22" spans="1:6" ht="12.75">
      <c r="A22">
        <v>832637.25</v>
      </c>
      <c r="B22">
        <v>1.2105471196012798</v>
      </c>
      <c r="C22">
        <v>1.1902363597452688</v>
      </c>
      <c r="D22">
        <v>1.071947146632393</v>
      </c>
      <c r="E22" s="8">
        <v>1.0399706370179962</v>
      </c>
      <c r="F22" s="8"/>
    </row>
    <row r="23" spans="1:6" ht="12.75">
      <c r="A23">
        <v>899295.87</v>
      </c>
      <c r="B23">
        <v>1.199048089867822</v>
      </c>
      <c r="C23">
        <v>1.0418911572554808</v>
      </c>
      <c r="D23">
        <v>1.075339626043955</v>
      </c>
      <c r="E23" s="8">
        <v>1.0418553478021972</v>
      </c>
      <c r="F23" s="8"/>
    </row>
    <row r="24" spans="1:6" ht="12.75">
      <c r="A24">
        <v>850007.03</v>
      </c>
      <c r="B24">
        <v>1.2553353434580707</v>
      </c>
      <c r="C24">
        <v>1.1457458327699392</v>
      </c>
      <c r="D24">
        <v>1.0504323977328862</v>
      </c>
      <c r="E24" s="8">
        <v>1.0280179987404923</v>
      </c>
      <c r="F24" s="8"/>
    </row>
    <row r="25" spans="1:6" ht="12.75">
      <c r="A25">
        <v>944105.66</v>
      </c>
      <c r="B25">
        <v>1.2763131301429003</v>
      </c>
      <c r="C25">
        <v>1.1495622090733693</v>
      </c>
      <c r="D25">
        <v>1.0839456860499035</v>
      </c>
      <c r="E25" s="8">
        <v>1.0466364922499465</v>
      </c>
      <c r="F25" s="8"/>
    </row>
    <row r="26" spans="1:6" ht="12.75">
      <c r="A26">
        <v>979872.85</v>
      </c>
      <c r="B26">
        <v>1.156009683766882</v>
      </c>
      <c r="C26">
        <v>1.002153185297733</v>
      </c>
      <c r="D26">
        <v>1.0276392217741073</v>
      </c>
      <c r="E26" s="8">
        <v>1.0153551232078373</v>
      </c>
      <c r="F26" s="8"/>
    </row>
    <row r="27" spans="1:6" ht="12.75">
      <c r="A27">
        <v>929818.28</v>
      </c>
      <c r="B27">
        <v>1.2935150310557526</v>
      </c>
      <c r="C27">
        <v>1.1782499987949686</v>
      </c>
      <c r="D27">
        <v>1.0466429093048069</v>
      </c>
      <c r="E27" s="8">
        <v>1.0259127273915594</v>
      </c>
      <c r="F27" s="8"/>
    </row>
    <row r="28" spans="1:6" ht="12.75">
      <c r="A28">
        <v>982217.46</v>
      </c>
      <c r="B28">
        <v>1.1975377623893384</v>
      </c>
      <c r="C28">
        <v>1.1649962566248289</v>
      </c>
      <c r="D28">
        <v>1.0471767271832004</v>
      </c>
      <c r="E28" s="8">
        <v>1.0262092928795559</v>
      </c>
      <c r="F28" s="8"/>
    </row>
    <row r="29" spans="1:6" ht="12.75">
      <c r="A29">
        <v>874054.44</v>
      </c>
      <c r="B29">
        <v>1.1972330998465417</v>
      </c>
      <c r="C29">
        <v>1.147765643966872</v>
      </c>
      <c r="D29">
        <v>1.1546385526656366</v>
      </c>
      <c r="E29" s="8">
        <v>1.0859103070364649</v>
      </c>
      <c r="F29" s="8"/>
    </row>
    <row r="30" spans="1:6" ht="12.75">
      <c r="A30">
        <v>880652.88</v>
      </c>
      <c r="B30">
        <v>1.1868191429533255</v>
      </c>
      <c r="C30">
        <v>1.096671238385786</v>
      </c>
      <c r="D30">
        <v>1.1526544878189666</v>
      </c>
      <c r="E30" s="8">
        <v>1.0848080487883147</v>
      </c>
      <c r="F30" s="8"/>
    </row>
    <row r="31" spans="1:6" ht="12.75">
      <c r="A31">
        <v>1001245.22</v>
      </c>
      <c r="B31">
        <v>1.2165320974239209</v>
      </c>
      <c r="C31">
        <v>1.163462543507845</v>
      </c>
      <c r="D31">
        <v>1.0711118789603198</v>
      </c>
      <c r="E31" s="8">
        <v>1.0395065994224</v>
      </c>
      <c r="F31" s="8"/>
    </row>
    <row r="32" spans="1:6" ht="12.75">
      <c r="A32">
        <v>961316.84</v>
      </c>
      <c r="B32">
        <v>1.1537667844024704</v>
      </c>
      <c r="C32">
        <v>1.0989853302116301</v>
      </c>
      <c r="D32">
        <v>1.0536800050577646</v>
      </c>
      <c r="E32" s="8">
        <v>1.0298222250320914</v>
      </c>
      <c r="F32" s="8"/>
    </row>
    <row r="33" spans="1:6" ht="12.75">
      <c r="A33">
        <v>1018107.44</v>
      </c>
      <c r="B33">
        <v>1.1496535601231237</v>
      </c>
      <c r="C33">
        <v>1.0715733400770195</v>
      </c>
      <c r="D33">
        <v>1.0707676399882722</v>
      </c>
      <c r="E33" s="8">
        <v>1.0393153555490402</v>
      </c>
      <c r="F33" s="8"/>
    </row>
    <row r="34" spans="1:6" ht="12.75">
      <c r="A34">
        <v>974446.55</v>
      </c>
      <c r="B34">
        <v>1.1257607741593536</v>
      </c>
      <c r="C34">
        <v>1.0676490569928812</v>
      </c>
      <c r="D34">
        <v>1.1397705098180155</v>
      </c>
      <c r="E34" s="8">
        <v>1.0776502832322308</v>
      </c>
      <c r="F34" s="8"/>
    </row>
    <row r="35" spans="1:6" ht="12.75">
      <c r="A35">
        <v>895598.07</v>
      </c>
      <c r="B35">
        <v>1.2386163460851853</v>
      </c>
      <c r="C35">
        <v>1.1083532411907016</v>
      </c>
      <c r="D35">
        <v>1.0297376652444403</v>
      </c>
      <c r="E35" s="8">
        <v>1.0165209251358003</v>
      </c>
      <c r="F35" s="8"/>
    </row>
    <row r="36" spans="1:6" ht="12.75">
      <c r="A36">
        <v>825685.23</v>
      </c>
      <c r="B36">
        <v>1.2280026781263662</v>
      </c>
      <c r="C36">
        <v>1.0987852946595704</v>
      </c>
      <c r="D36">
        <v>1.0928995016242662</v>
      </c>
      <c r="E36" s="8">
        <v>1.0516108342357033</v>
      </c>
      <c r="F36" s="8"/>
    </row>
    <row r="37" spans="1:6" ht="12.75">
      <c r="A37">
        <v>910825.06</v>
      </c>
      <c r="B37">
        <v>1.264734315610088</v>
      </c>
      <c r="C37">
        <v>1.1615645053429478</v>
      </c>
      <c r="D37">
        <v>1.172525143455309</v>
      </c>
      <c r="E37" s="8">
        <v>1.0958473019196162</v>
      </c>
      <c r="F37" s="8"/>
    </row>
    <row r="38" spans="1:6" ht="12.75">
      <c r="A38">
        <v>905282.25</v>
      </c>
      <c r="B38">
        <v>1.2126978623724691</v>
      </c>
      <c r="C38">
        <v>1.1362774863605976</v>
      </c>
      <c r="D38">
        <v>1.0803193821193733</v>
      </c>
      <c r="E38" s="8">
        <v>1.0446218789552073</v>
      </c>
      <c r="F38" s="8"/>
    </row>
    <row r="39" spans="1:6" ht="12.75">
      <c r="A39">
        <v>1038850.01</v>
      </c>
      <c r="B39">
        <v>1.2537298861305561</v>
      </c>
      <c r="C39">
        <v>1.1103013454544075</v>
      </c>
      <c r="D39">
        <v>1.1366764685036967</v>
      </c>
      <c r="E39" s="8">
        <v>1.0759313713909426</v>
      </c>
      <c r="F39" s="8"/>
    </row>
    <row r="40" spans="1:6" ht="12.75">
      <c r="A40">
        <v>778800.37</v>
      </c>
      <c r="B40">
        <v>1.133424229225884</v>
      </c>
      <c r="C40">
        <v>1.1096622641503981</v>
      </c>
      <c r="D40">
        <v>1.0698958073125064</v>
      </c>
      <c r="E40" s="8">
        <v>1.0388310040625035</v>
      </c>
      <c r="F40" s="8"/>
    </row>
    <row r="41" spans="1:6" ht="12.75">
      <c r="A41">
        <v>947636.98</v>
      </c>
      <c r="B41">
        <v>1.144249383740891</v>
      </c>
      <c r="C41">
        <v>1.0859120988000772</v>
      </c>
      <c r="D41">
        <v>1.1548396266632586</v>
      </c>
      <c r="E41" s="8">
        <v>1.0860220148129214</v>
      </c>
      <c r="F41" s="8"/>
    </row>
    <row r="42" spans="1:6" ht="12.75">
      <c r="A42">
        <v>782356.68</v>
      </c>
      <c r="B42">
        <v>1.2145829352726623</v>
      </c>
      <c r="C42">
        <v>1.1580599224678787</v>
      </c>
      <c r="D42">
        <v>1.1426772698089516</v>
      </c>
      <c r="E42" s="8">
        <v>1.079265149893862</v>
      </c>
      <c r="F42" s="8"/>
    </row>
    <row r="43" spans="1:6" ht="12.75">
      <c r="A43">
        <v>1018960.86</v>
      </c>
      <c r="B43">
        <v>1.1787712472687644</v>
      </c>
      <c r="C43">
        <v>1.168736047607687</v>
      </c>
      <c r="D43">
        <v>1.115167628083353</v>
      </c>
      <c r="E43" s="8">
        <v>1.0639820156018627</v>
      </c>
      <c r="F43" s="8"/>
    </row>
    <row r="44" spans="1:6" ht="12.75">
      <c r="A44">
        <v>826665.83</v>
      </c>
      <c r="B44">
        <v>1.269735689707873</v>
      </c>
      <c r="C44">
        <v>1.1540574736825773</v>
      </c>
      <c r="D44">
        <v>1.1271014981247192</v>
      </c>
      <c r="E44" s="8">
        <v>1.0706119434026218</v>
      </c>
      <c r="F44" s="8"/>
    </row>
    <row r="45" spans="1:6" ht="12.75">
      <c r="A45">
        <v>886849.04</v>
      </c>
      <c r="B45">
        <v>1.2689369935225283</v>
      </c>
      <c r="C45">
        <v>1.0644191474930509</v>
      </c>
      <c r="D45">
        <v>1.0561039445721423</v>
      </c>
      <c r="E45" s="8">
        <v>1.0311688580956346</v>
      </c>
      <c r="F45" s="8"/>
    </row>
    <row r="46" spans="1:6" ht="12.75">
      <c r="A46">
        <v>935924.52</v>
      </c>
      <c r="B46">
        <v>1.174147349363376</v>
      </c>
      <c r="C46">
        <v>1.108267844011301</v>
      </c>
      <c r="D46">
        <v>1.1153642348770503</v>
      </c>
      <c r="E46" s="8">
        <v>1.0640912415983612</v>
      </c>
      <c r="F46" s="8"/>
    </row>
    <row r="47" spans="1:6" ht="12.75">
      <c r="A47">
        <v>795212.8</v>
      </c>
      <c r="B47">
        <v>1.302337392446932</v>
      </c>
      <c r="C47">
        <v>1.2035393170919555</v>
      </c>
      <c r="D47">
        <v>1.125777781333272</v>
      </c>
      <c r="E47" s="8">
        <v>1.069876545185151</v>
      </c>
      <c r="F47" s="8"/>
    </row>
    <row r="48" spans="1:6" ht="12.75">
      <c r="A48">
        <v>884481.11</v>
      </c>
      <c r="B48">
        <v>1.25783998168579</v>
      </c>
      <c r="C48">
        <v>1.2572909518686528</v>
      </c>
      <c r="D48" s="8">
        <v>1.1254924949266822</v>
      </c>
      <c r="E48" s="8">
        <v>1.0697180527370458</v>
      </c>
      <c r="F48" s="8"/>
    </row>
    <row r="49" spans="1:6" ht="12.75">
      <c r="A49">
        <v>896466.93</v>
      </c>
      <c r="B49">
        <v>1.2927104888698615</v>
      </c>
      <c r="C49">
        <v>1.139606705403212</v>
      </c>
      <c r="D49">
        <v>1.0559816506882336</v>
      </c>
      <c r="E49" s="8">
        <v>1.0311009170490186</v>
      </c>
      <c r="F49" s="8"/>
    </row>
    <row r="50" spans="1:6" ht="12.75">
      <c r="A50">
        <v>772948.96</v>
      </c>
      <c r="B50">
        <v>1.1406356468361865</v>
      </c>
      <c r="C50">
        <v>1.1690321835120083</v>
      </c>
      <c r="D50">
        <v>1.108554080767251</v>
      </c>
      <c r="E50" s="8">
        <v>1.0603078226484728</v>
      </c>
      <c r="F50" s="8"/>
    </row>
    <row r="51" spans="1:6" ht="12.75">
      <c r="A51">
        <v>882156.24</v>
      </c>
      <c r="B51">
        <v>1.2007433464763007</v>
      </c>
      <c r="C51">
        <v>1.1146744300476188</v>
      </c>
      <c r="D51">
        <v>1.063159583284638</v>
      </c>
      <c r="E51" s="8">
        <v>1.0350886573803546</v>
      </c>
      <c r="F51" s="8"/>
    </row>
    <row r="52" spans="1:6" ht="12.75">
      <c r="A52">
        <v>961624.02</v>
      </c>
      <c r="B52">
        <v>1.3668404795117373</v>
      </c>
      <c r="C52">
        <v>1.1943867734568867</v>
      </c>
      <c r="D52">
        <v>1.032108778946993</v>
      </c>
      <c r="E52" s="8">
        <v>1.0178382105261072</v>
      </c>
      <c r="F52" s="8"/>
    </row>
    <row r="53" spans="1:6" ht="12.75">
      <c r="A53">
        <v>954449.33</v>
      </c>
      <c r="B53">
        <v>1.0652135465041899</v>
      </c>
      <c r="C53">
        <v>1.0112102033994208</v>
      </c>
      <c r="D53">
        <v>1.0691581106059225</v>
      </c>
      <c r="E53" s="8">
        <v>1.038421172558846</v>
      </c>
      <c r="F53" s="8"/>
    </row>
    <row r="54" spans="1:6" ht="12.75">
      <c r="A54">
        <v>916623.95</v>
      </c>
      <c r="B54">
        <v>1.2579121768041972</v>
      </c>
      <c r="C54">
        <v>1.1744578059807482</v>
      </c>
      <c r="D54">
        <v>1.1487377895742505</v>
      </c>
      <c r="E54" s="8">
        <v>1.082632105319028</v>
      </c>
      <c r="F54" s="8"/>
    </row>
    <row r="55" spans="1:6" ht="12.75">
      <c r="A55">
        <v>893600.03</v>
      </c>
      <c r="B55">
        <v>1.197267914650895</v>
      </c>
      <c r="C55">
        <v>1.2041239317101182</v>
      </c>
      <c r="D55">
        <v>1.1308433544855612</v>
      </c>
      <c r="E55" s="8">
        <v>1.0726907524919784</v>
      </c>
      <c r="F55" s="8"/>
    </row>
    <row r="56" spans="1:6" ht="12.75">
      <c r="A56">
        <v>1062027.75</v>
      </c>
      <c r="B56">
        <v>1.2107744967333096</v>
      </c>
      <c r="C56">
        <v>1.1041415677379187</v>
      </c>
      <c r="D56">
        <v>1.089734182598759</v>
      </c>
      <c r="E56" s="8">
        <v>1.0498523236659771</v>
      </c>
      <c r="F56" s="8"/>
    </row>
    <row r="57" spans="1:6" ht="12.75">
      <c r="A57">
        <v>871676</v>
      </c>
      <c r="B57">
        <v>1.1611288989431265</v>
      </c>
      <c r="C57">
        <v>1.1155308337615235</v>
      </c>
      <c r="D57">
        <v>1.092933949695678</v>
      </c>
      <c r="E57" s="8">
        <v>1.0516299720531546</v>
      </c>
      <c r="F57" s="8"/>
    </row>
    <row r="58" spans="1:6" ht="12.75">
      <c r="A58">
        <v>1038926.41</v>
      </c>
      <c r="B58">
        <v>1.0847791765784807</v>
      </c>
      <c r="C58">
        <v>1.0441700194192562</v>
      </c>
      <c r="D58">
        <v>1.0771535718703218</v>
      </c>
      <c r="E58" s="8">
        <v>1.042863095483512</v>
      </c>
      <c r="F58" s="8"/>
    </row>
    <row r="59" spans="1:6" ht="12.75">
      <c r="A59">
        <v>771301.32</v>
      </c>
      <c r="B59">
        <v>1.2649989812186462</v>
      </c>
      <c r="C59">
        <v>1.1537889605621328</v>
      </c>
      <c r="D59">
        <v>1.0541321576021057</v>
      </c>
      <c r="E59" s="8">
        <v>1.0300734208900586</v>
      </c>
      <c r="F59" s="8"/>
    </row>
    <row r="60" spans="1:6" ht="12.75">
      <c r="A60">
        <v>878966.96</v>
      </c>
      <c r="B60">
        <v>1.1485785823161228</v>
      </c>
      <c r="C60">
        <v>1.0428117052626573</v>
      </c>
      <c r="D60">
        <v>1.106175025185772</v>
      </c>
      <c r="E60" s="8">
        <v>1.0589861251032067</v>
      </c>
      <c r="F60" s="8"/>
    </row>
    <row r="61" spans="1:6" ht="12.75">
      <c r="A61">
        <v>813659.62</v>
      </c>
      <c r="B61">
        <v>1.1030535381822093</v>
      </c>
      <c r="C61">
        <v>1.1694686641662921</v>
      </c>
      <c r="D61">
        <v>1.0461292805192086</v>
      </c>
      <c r="E61" s="8">
        <v>1.025627378066227</v>
      </c>
      <c r="F61" s="8"/>
    </row>
    <row r="62" spans="1:6" ht="12.75">
      <c r="A62">
        <v>817397.05</v>
      </c>
      <c r="B62">
        <v>1.1513327203050305</v>
      </c>
      <c r="C62">
        <v>1.0847287652053157</v>
      </c>
      <c r="D62">
        <v>1.087073957371919</v>
      </c>
      <c r="E62" s="8">
        <v>1.0483744207621772</v>
      </c>
      <c r="F62" s="8"/>
    </row>
    <row r="63" spans="1:6" ht="12.75">
      <c r="A63">
        <v>896874.39</v>
      </c>
      <c r="B63">
        <v>1.1303979625416536</v>
      </c>
      <c r="C63">
        <v>1.0976792098572785</v>
      </c>
      <c r="D63">
        <v>1.0680226451983281</v>
      </c>
      <c r="E63" s="8">
        <v>1.0377903584435155</v>
      </c>
      <c r="F63" s="8"/>
    </row>
    <row r="64" spans="1:6" ht="12.75">
      <c r="A64">
        <v>961892.68</v>
      </c>
      <c r="B64">
        <v>1.2942391364785515</v>
      </c>
      <c r="C64">
        <v>1.1690862370121442</v>
      </c>
      <c r="D64">
        <v>1.0448004049755488</v>
      </c>
      <c r="E64" s="8">
        <v>1.024889113875305</v>
      </c>
      <c r="F64" s="8"/>
    </row>
    <row r="65" spans="1:6" ht="12.75">
      <c r="A65">
        <v>855547.68</v>
      </c>
      <c r="B65">
        <v>1.3321000264594365</v>
      </c>
      <c r="C65">
        <v>1.1123670217688502</v>
      </c>
      <c r="D65">
        <v>1.1115331555697536</v>
      </c>
      <c r="E65" s="8">
        <v>1.0619628642054186</v>
      </c>
      <c r="F65" s="8"/>
    </row>
    <row r="66" spans="1:6" ht="12.75">
      <c r="A66">
        <v>677285.85</v>
      </c>
      <c r="B66">
        <v>1.1408629268606802</v>
      </c>
      <c r="C66">
        <v>1.0720416819342644</v>
      </c>
      <c r="D66">
        <v>1.0746857708982926</v>
      </c>
      <c r="E66" s="8">
        <v>1.0414920949434958</v>
      </c>
      <c r="F66" s="8"/>
    </row>
    <row r="67" spans="1:6" ht="12.75">
      <c r="A67">
        <v>955096.64</v>
      </c>
      <c r="B67">
        <v>1.1107413184186632</v>
      </c>
      <c r="C67">
        <v>1.0959295288431907</v>
      </c>
      <c r="D67">
        <v>1.1415293189762408</v>
      </c>
      <c r="E67" s="8">
        <v>1.078627399431245</v>
      </c>
      <c r="F67" s="8"/>
    </row>
    <row r="68" spans="1:6" ht="12.75">
      <c r="A68">
        <v>820250.18</v>
      </c>
      <c r="B68">
        <v>1.2070722126079156</v>
      </c>
      <c r="C68">
        <v>1.0856783549418139</v>
      </c>
      <c r="D68">
        <v>1.0918020548713399</v>
      </c>
      <c r="E68" s="8">
        <v>1.0510011415951888</v>
      </c>
      <c r="F68" s="8"/>
    </row>
    <row r="69" spans="1:6" ht="12.75">
      <c r="A69">
        <v>892254.4</v>
      </c>
      <c r="B69">
        <v>1.2681662525714288</v>
      </c>
      <c r="C69">
        <v>1.1268865401037595</v>
      </c>
      <c r="D69">
        <v>1.0831834300379162</v>
      </c>
      <c r="E69" s="8">
        <v>1.0462130166877313</v>
      </c>
      <c r="F69" s="8"/>
    </row>
    <row r="70" spans="1:6" ht="12.75">
      <c r="A70">
        <v>914302.74</v>
      </c>
      <c r="B70">
        <v>1.2179619209830341</v>
      </c>
      <c r="C70">
        <v>1.0948158386137599</v>
      </c>
      <c r="D70">
        <v>1.032285515476478</v>
      </c>
      <c r="E70" s="8">
        <v>1.0179363974869322</v>
      </c>
      <c r="F70" s="8"/>
    </row>
    <row r="71" spans="1:6" ht="12.75">
      <c r="A71">
        <v>965108.86</v>
      </c>
      <c r="B71">
        <v>1.1359107449733448</v>
      </c>
      <c r="C71">
        <v>1.0672431969771816</v>
      </c>
      <c r="D71">
        <v>1.1267741376340061</v>
      </c>
      <c r="E71" s="8">
        <v>1.0704300764633368</v>
      </c>
      <c r="F71" s="8"/>
    </row>
    <row r="72" spans="1:6" ht="12.75">
      <c r="A72">
        <v>985645.8</v>
      </c>
      <c r="B72">
        <v>1.2151691356650471</v>
      </c>
      <c r="C72">
        <v>1.1300592970825396</v>
      </c>
      <c r="D72">
        <v>1.1530929487825887</v>
      </c>
      <c r="E72" s="8">
        <v>1.0850516382125492</v>
      </c>
      <c r="F72" s="8"/>
    </row>
    <row r="73" spans="1:6" ht="12.75">
      <c r="A73">
        <v>977614.5</v>
      </c>
      <c r="B73">
        <v>1.1329439504757204</v>
      </c>
      <c r="C73">
        <v>1.0235036713289927</v>
      </c>
      <c r="D73">
        <v>1.05309608789953</v>
      </c>
      <c r="E73" s="8">
        <v>1.0294978266108499</v>
      </c>
      <c r="F73" s="8"/>
    </row>
    <row r="74" spans="1:6" ht="12.75">
      <c r="A74">
        <v>852024.96</v>
      </c>
      <c r="B74">
        <v>1.2298272070944374</v>
      </c>
      <c r="C74">
        <v>1.061505707358945</v>
      </c>
      <c r="D74">
        <v>1.1336874990962265</v>
      </c>
      <c r="E74" s="8">
        <v>1.074270832831237</v>
      </c>
      <c r="F74" s="8"/>
    </row>
    <row r="75" spans="1:6" ht="12.75">
      <c r="A75">
        <v>835532.24</v>
      </c>
      <c r="B75">
        <v>1.1679317176017083</v>
      </c>
      <c r="C75">
        <v>1.186360679757354</v>
      </c>
      <c r="D75">
        <v>1.0019509846290102</v>
      </c>
      <c r="E75" s="8">
        <v>1.0010838803494502</v>
      </c>
      <c r="F75" s="8"/>
    </row>
    <row r="76" spans="1:6" ht="12.75">
      <c r="A76">
        <v>926525.71</v>
      </c>
      <c r="B76">
        <v>1.1374454221875203</v>
      </c>
      <c r="C76">
        <v>1.0260809685072663</v>
      </c>
      <c r="D76">
        <v>1.0368289040418046</v>
      </c>
      <c r="E76" s="8">
        <v>1.020460502245447</v>
      </c>
      <c r="F76" s="8"/>
    </row>
    <row r="77" spans="1:6" ht="12.75">
      <c r="A77">
        <v>898894.15</v>
      </c>
      <c r="B77">
        <v>1.2560848765516117</v>
      </c>
      <c r="C77">
        <v>1.1284666241529666</v>
      </c>
      <c r="D77">
        <v>1.145790080092665</v>
      </c>
      <c r="E77" s="8">
        <v>1.0809944889403695</v>
      </c>
      <c r="F77" s="8"/>
    </row>
    <row r="78" spans="1:6" ht="12.75">
      <c r="A78">
        <v>908878.03</v>
      </c>
      <c r="B78">
        <v>1.1761788849018566</v>
      </c>
      <c r="C78">
        <v>1.1160986098292254</v>
      </c>
      <c r="D78">
        <v>1.1075991529879898</v>
      </c>
      <c r="E78" s="8">
        <v>1.0597773072155499</v>
      </c>
      <c r="F78" s="8"/>
    </row>
    <row r="79" spans="1:6" ht="12.75">
      <c r="A79">
        <v>768469.51</v>
      </c>
      <c r="B79">
        <v>1.1958902453790212</v>
      </c>
      <c r="C79">
        <v>1.1040196272556653</v>
      </c>
      <c r="D79">
        <v>1.0859887825075816</v>
      </c>
      <c r="E79" s="8">
        <v>1.0477715458375454</v>
      </c>
      <c r="F79" s="8"/>
    </row>
    <row r="80" spans="1:6" ht="12.75">
      <c r="A80">
        <v>968494.55</v>
      </c>
      <c r="B80">
        <v>1.119030514004908</v>
      </c>
      <c r="C80">
        <v>1.0943239648982677</v>
      </c>
      <c r="D80">
        <v>1.050736792744661</v>
      </c>
      <c r="E80" s="8">
        <v>1.0281871070803672</v>
      </c>
      <c r="F80" s="8"/>
    </row>
    <row r="81" spans="1:6" ht="12.75">
      <c r="A81">
        <v>917528.7</v>
      </c>
      <c r="B81">
        <v>1.1824461687339782</v>
      </c>
      <c r="C81">
        <v>1.1223821233747375</v>
      </c>
      <c r="D81">
        <v>1.0176308328388393</v>
      </c>
      <c r="E81" s="8">
        <v>1.0097949071326884</v>
      </c>
      <c r="F81" s="8"/>
    </row>
    <row r="82" spans="1:6" ht="12.75">
      <c r="A82">
        <v>903903.04</v>
      </c>
      <c r="B82">
        <v>1.0260085679927327</v>
      </c>
      <c r="C82">
        <v>0.9830806376131999</v>
      </c>
      <c r="D82">
        <v>1.0732594073929589</v>
      </c>
      <c r="E82" s="8">
        <v>1.040699670773866</v>
      </c>
      <c r="F82" s="8"/>
    </row>
    <row r="83" spans="1:6" ht="12.75">
      <c r="A83">
        <v>874312.44</v>
      </c>
      <c r="B83">
        <v>1.3544908213438942</v>
      </c>
      <c r="C83">
        <v>1.2961907658434078</v>
      </c>
      <c r="D83">
        <v>1.0610998689030686</v>
      </c>
      <c r="E83" s="8">
        <v>1.0339443716128158</v>
      </c>
      <c r="F83" s="8"/>
    </row>
    <row r="84" spans="1:6" ht="12.75">
      <c r="A84">
        <v>963962.1</v>
      </c>
      <c r="B84">
        <v>1.0514684337164526</v>
      </c>
      <c r="C84">
        <v>1.0430473539686373</v>
      </c>
      <c r="D84">
        <v>1.0842752663266375</v>
      </c>
      <c r="E84" s="8">
        <v>1.0468195924036876</v>
      </c>
      <c r="F84" s="8"/>
    </row>
    <row r="85" spans="1:6" ht="12.75">
      <c r="A85">
        <v>934605.23</v>
      </c>
      <c r="B85">
        <v>1.3115214074259598</v>
      </c>
      <c r="C85">
        <v>1.1487108740930048</v>
      </c>
      <c r="D85">
        <v>1.0064042997116784</v>
      </c>
      <c r="E85" s="8">
        <v>1.0035579442842657</v>
      </c>
      <c r="F85" s="8"/>
    </row>
    <row r="86" spans="1:6" ht="12.75">
      <c r="A86">
        <v>869641.36</v>
      </c>
      <c r="B86">
        <v>1.1269539016589336</v>
      </c>
      <c r="C86">
        <v>1.0491052053890728</v>
      </c>
      <c r="D86">
        <v>1.0928301365086557</v>
      </c>
      <c r="E86" s="8">
        <v>1.0515722980603643</v>
      </c>
      <c r="F86" s="8"/>
    </row>
    <row r="87" spans="1:6" ht="12.75">
      <c r="A87">
        <v>794451.37</v>
      </c>
      <c r="B87">
        <v>1.1571741694284012</v>
      </c>
      <c r="C87">
        <v>1.1425064619038805</v>
      </c>
      <c r="D87">
        <v>1.0990843303681053</v>
      </c>
      <c r="E87" s="8">
        <v>1.055046850204503</v>
      </c>
      <c r="F87" s="8"/>
    </row>
    <row r="88" spans="1:6" ht="12.75">
      <c r="A88">
        <v>818112.48</v>
      </c>
      <c r="B88">
        <v>1.0856295936748466</v>
      </c>
      <c r="C88">
        <v>0.9628044815228487</v>
      </c>
      <c r="D88">
        <v>1.029862443518153</v>
      </c>
      <c r="E88" s="8">
        <v>1.0165902463989738</v>
      </c>
      <c r="F88" s="8"/>
    </row>
    <row r="89" spans="1:6" ht="12.75">
      <c r="A89">
        <v>1024809.41</v>
      </c>
      <c r="B89">
        <v>1.1112373553525827</v>
      </c>
      <c r="C89">
        <v>1.1321124404908072</v>
      </c>
      <c r="D89">
        <v>1.0725034287893394</v>
      </c>
      <c r="E89" s="8">
        <v>1.040279682660744</v>
      </c>
      <c r="F89" s="8"/>
    </row>
    <row r="90" spans="1:6" ht="12.75">
      <c r="A90">
        <v>916073.65</v>
      </c>
      <c r="B90">
        <v>1.351555912377156</v>
      </c>
      <c r="C90">
        <v>1.122402739828453</v>
      </c>
      <c r="D90">
        <v>1.0539452841037367</v>
      </c>
      <c r="E90" s="8">
        <v>1.0299696022798537</v>
      </c>
      <c r="F90" s="8"/>
    </row>
    <row r="91" spans="1:6" ht="12.75">
      <c r="A91">
        <v>846286.79</v>
      </c>
      <c r="B91">
        <v>1.2604267266154392</v>
      </c>
      <c r="C91">
        <v>1.2300335246070786</v>
      </c>
      <c r="D91">
        <v>1.104705029052409</v>
      </c>
      <c r="E91" s="8">
        <v>1.0581694605846717</v>
      </c>
      <c r="F91" s="8"/>
    </row>
    <row r="92" spans="1:6" ht="12.75">
      <c r="A92">
        <v>875340.7</v>
      </c>
      <c r="B92">
        <v>1.088519246877858</v>
      </c>
      <c r="C92">
        <v>1.1237735153448742</v>
      </c>
      <c r="D92">
        <v>1.1469173386709146</v>
      </c>
      <c r="E92" s="8">
        <v>1.0816207437060636</v>
      </c>
      <c r="F92" s="8"/>
    </row>
    <row r="93" spans="1:6" ht="12.75">
      <c r="A93">
        <v>919263.72</v>
      </c>
      <c r="B93">
        <v>1.2085308625434805</v>
      </c>
      <c r="C93">
        <v>1.1418779792813523</v>
      </c>
      <c r="D93">
        <v>1.103327711460587</v>
      </c>
      <c r="E93" s="8">
        <v>1.0574042841447706</v>
      </c>
      <c r="F93" s="8"/>
    </row>
    <row r="94" spans="1:6" ht="12.75">
      <c r="A94">
        <v>792768.71</v>
      </c>
      <c r="B94">
        <v>1.1825550473275748</v>
      </c>
      <c r="C94">
        <v>1.1334710095016651</v>
      </c>
      <c r="D94">
        <v>1.156918711850516</v>
      </c>
      <c r="E94" s="8">
        <v>1.0871770621391756</v>
      </c>
      <c r="F94" s="8"/>
    </row>
    <row r="95" spans="1:6" ht="12.75">
      <c r="A95">
        <v>763304.4</v>
      </c>
      <c r="B95">
        <v>1.1426773297007347</v>
      </c>
      <c r="C95">
        <v>1.1090805305544522</v>
      </c>
      <c r="D95">
        <v>1.1153417204215996</v>
      </c>
      <c r="E95" s="8">
        <v>1.0640787335675554</v>
      </c>
      <c r="F95" s="8"/>
    </row>
    <row r="96" spans="1:6" ht="12.75">
      <c r="A96">
        <v>1014224.85</v>
      </c>
      <c r="B96">
        <v>1.1599762922286077</v>
      </c>
      <c r="C96">
        <v>1.0917806119577715</v>
      </c>
      <c r="D96">
        <v>1.1237471924686218</v>
      </c>
      <c r="E96" s="8">
        <v>1.0687484402603453</v>
      </c>
      <c r="F96" s="8"/>
    </row>
    <row r="97" spans="1:6" ht="12.75">
      <c r="A97">
        <v>982260.11</v>
      </c>
      <c r="B97">
        <v>1.160376649872039</v>
      </c>
      <c r="C97">
        <v>1.093303912824973</v>
      </c>
      <c r="D97">
        <v>1.0903267130929821</v>
      </c>
      <c r="E97" s="8">
        <v>1.050181507273879</v>
      </c>
      <c r="F97" s="8"/>
    </row>
    <row r="98" spans="1:6" ht="12.75">
      <c r="A98">
        <v>801740.33</v>
      </c>
      <c r="B98">
        <v>1.2794583050693622</v>
      </c>
      <c r="C98">
        <v>1.1958897848945529</v>
      </c>
      <c r="D98">
        <v>1.0811249658305238</v>
      </c>
      <c r="E98" s="8">
        <v>1.0450694254614021</v>
      </c>
      <c r="F98" s="8"/>
    </row>
    <row r="99" spans="1:6" ht="12.75">
      <c r="A99">
        <v>937726.39</v>
      </c>
      <c r="B99">
        <v>1.1953181529393457</v>
      </c>
      <c r="C99">
        <v>1.1207374673467552</v>
      </c>
      <c r="D99">
        <v>1.0688354589683287</v>
      </c>
      <c r="E99" s="8">
        <v>1.0382419216490715</v>
      </c>
      <c r="F99" s="8"/>
    </row>
    <row r="100" spans="1:6" ht="12.75">
      <c r="A100">
        <v>767098.81</v>
      </c>
      <c r="B100">
        <v>1.2558284865877647</v>
      </c>
      <c r="C100">
        <v>1.1535568374444705</v>
      </c>
      <c r="D100">
        <v>1.0742389976587225</v>
      </c>
      <c r="E100" s="8">
        <v>1.041243887588179</v>
      </c>
      <c r="F100" s="8"/>
    </row>
    <row r="101" spans="1:6" ht="12.75">
      <c r="A101">
        <v>870994.71</v>
      </c>
      <c r="B101">
        <v>1.2050528316850944</v>
      </c>
      <c r="C101">
        <v>1.0659531826363973</v>
      </c>
      <c r="D101">
        <v>1.1038192356364256</v>
      </c>
      <c r="E101" s="8">
        <v>1.0576773531313475</v>
      </c>
      <c r="F101" s="8"/>
    </row>
    <row r="102" spans="1:6" ht="12.75">
      <c r="A102">
        <v>888149.47</v>
      </c>
      <c r="B102">
        <v>1.2074782692011214</v>
      </c>
      <c r="C102">
        <v>1.1146517100101088</v>
      </c>
      <c r="D102">
        <v>0.9721033611421366</v>
      </c>
      <c r="E102" s="8">
        <v>0.9845018673011869</v>
      </c>
      <c r="F102" s="8"/>
    </row>
    <row r="103" spans="1:6" ht="12.75">
      <c r="A103">
        <v>1027554.95</v>
      </c>
      <c r="B103">
        <v>1.1176325903417048</v>
      </c>
      <c r="C103">
        <v>1.0906968602644374</v>
      </c>
      <c r="D103">
        <v>1.0960132027616079</v>
      </c>
      <c r="E103" s="8">
        <v>1.0533406682008932</v>
      </c>
      <c r="F103" s="8"/>
    </row>
    <row r="104" spans="1:6" ht="12.75">
      <c r="A104">
        <v>949903.2</v>
      </c>
      <c r="B104">
        <v>1.1064272443516194</v>
      </c>
      <c r="C104">
        <v>1.102871429160429</v>
      </c>
      <c r="D104">
        <v>1.0429021832029373</v>
      </c>
      <c r="E104" s="8">
        <v>1.023834546223854</v>
      </c>
      <c r="F104" s="8"/>
    </row>
    <row r="105" spans="1:6" ht="12.75">
      <c r="A105">
        <v>836265.18</v>
      </c>
      <c r="B105">
        <v>1.2708639345717165</v>
      </c>
      <c r="C105">
        <v>1.1116451317380902</v>
      </c>
      <c r="D105">
        <v>1.1801411749989974</v>
      </c>
      <c r="E105" s="8">
        <v>1.1000784305549987</v>
      </c>
      <c r="F105" s="8"/>
    </row>
    <row r="106" spans="1:6" ht="12.75">
      <c r="A106">
        <v>753893.5</v>
      </c>
      <c r="B106">
        <v>1.1213715692426725</v>
      </c>
      <c r="C106">
        <v>1.0943568533176964</v>
      </c>
      <c r="D106">
        <v>1.1127489627334368</v>
      </c>
      <c r="E106" s="8">
        <v>1.0626383126296872</v>
      </c>
      <c r="F106" s="8"/>
    </row>
    <row r="107" spans="1:6" ht="12.75">
      <c r="A107">
        <v>831824.41</v>
      </c>
      <c r="B107">
        <v>1.1321114194079251</v>
      </c>
      <c r="C107">
        <v>1.0597338733007318</v>
      </c>
      <c r="D107">
        <v>1.0975444728119048</v>
      </c>
      <c r="E107" s="8">
        <v>1.0541913737843915</v>
      </c>
      <c r="F107" s="8"/>
    </row>
    <row r="108" spans="1:6" ht="12.75">
      <c r="A108">
        <v>886270.88</v>
      </c>
      <c r="B108">
        <v>1.1613424936576269</v>
      </c>
      <c r="C108">
        <v>1.0572029109372496</v>
      </c>
      <c r="D108">
        <v>1.0471236914291333</v>
      </c>
      <c r="E108" s="8">
        <v>1.0261798285717407</v>
      </c>
      <c r="F108" s="8"/>
    </row>
    <row r="109" spans="1:6" ht="12.75">
      <c r="A109">
        <v>781513.12</v>
      </c>
      <c r="B109">
        <v>1.1382389330255778</v>
      </c>
      <c r="C109">
        <v>1.1393258381770361</v>
      </c>
      <c r="D109">
        <v>1.0195607263804498</v>
      </c>
      <c r="E109" s="8">
        <v>1.010867070211361</v>
      </c>
      <c r="F109" s="8"/>
    </row>
    <row r="110" spans="1:6" ht="12.75">
      <c r="A110">
        <v>773087.75</v>
      </c>
      <c r="B110">
        <v>1.215649025906018</v>
      </c>
      <c r="C110">
        <v>1.1280176036821439</v>
      </c>
      <c r="D110">
        <v>1.1091081140030852</v>
      </c>
      <c r="E110" s="8">
        <v>1.0606156188906029</v>
      </c>
      <c r="F110" s="8"/>
    </row>
    <row r="111" spans="1:6" ht="12.75">
      <c r="A111">
        <v>976427.64</v>
      </c>
      <c r="B111">
        <v>1.1437052897519189</v>
      </c>
      <c r="C111">
        <v>1.1344069335830718</v>
      </c>
      <c r="D111">
        <v>1.0963499681147248</v>
      </c>
      <c r="E111" s="8">
        <v>1.053527760063736</v>
      </c>
      <c r="F111" s="8"/>
    </row>
    <row r="112" spans="1:6" ht="12.75">
      <c r="A112">
        <v>877184.03</v>
      </c>
      <c r="B112">
        <v>1.3042989778123226</v>
      </c>
      <c r="C112">
        <v>1.1533566057594775</v>
      </c>
      <c r="D112">
        <v>1.0635465739039867</v>
      </c>
      <c r="E112" s="8">
        <v>1.0353036521688814</v>
      </c>
      <c r="F112" s="8"/>
    </row>
    <row r="113" spans="1:6" ht="12.75">
      <c r="A113">
        <v>845623.09</v>
      </c>
      <c r="B113">
        <v>1.1936328021293954</v>
      </c>
      <c r="C113">
        <v>1.1633235411249214</v>
      </c>
      <c r="D113">
        <v>1.1070339587417706</v>
      </c>
      <c r="E113" s="8">
        <v>1.0594633104120947</v>
      </c>
      <c r="F113" s="8"/>
    </row>
    <row r="114" spans="1:6" ht="12.75">
      <c r="A114">
        <v>1074334.13</v>
      </c>
      <c r="B114">
        <v>1.246313066583865</v>
      </c>
      <c r="C114">
        <v>1.094358036556423</v>
      </c>
      <c r="D114">
        <v>1.10428274044282</v>
      </c>
      <c r="E114" s="8">
        <v>1.0579348558015667</v>
      </c>
      <c r="F114" s="8"/>
    </row>
    <row r="115" spans="1:6" ht="12.75">
      <c r="A115">
        <v>991160.59</v>
      </c>
      <c r="B115">
        <v>1.1129053806657165</v>
      </c>
      <c r="C115">
        <v>1.034404228853607</v>
      </c>
      <c r="D115">
        <v>1.1265998128724255</v>
      </c>
      <c r="E115" s="8">
        <v>1.0703332293735697</v>
      </c>
      <c r="F115" s="8"/>
    </row>
    <row r="116" spans="1:6" ht="12.75">
      <c r="A116">
        <v>888979.81</v>
      </c>
      <c r="B116">
        <v>1.136392279667501</v>
      </c>
      <c r="C116">
        <v>1.13904365392376</v>
      </c>
      <c r="D116">
        <v>1.2053930563741824</v>
      </c>
      <c r="E116" s="8">
        <v>1.1141072535412124</v>
      </c>
      <c r="F116" s="8"/>
    </row>
    <row r="117" spans="1:6" ht="12.75">
      <c r="A117">
        <v>925001.42</v>
      </c>
      <c r="B117">
        <v>1.1938221591146672</v>
      </c>
      <c r="C117">
        <v>1.0922108141412301</v>
      </c>
      <c r="D117">
        <v>1.1094368541610675</v>
      </c>
      <c r="E117" s="8">
        <v>1.060798252311704</v>
      </c>
      <c r="F117" s="8"/>
    </row>
    <row r="118" spans="1:6" ht="12.75">
      <c r="A118">
        <v>870480.46</v>
      </c>
      <c r="B118">
        <v>1.1420208868922335</v>
      </c>
      <c r="C118">
        <v>1.0412270630617284</v>
      </c>
      <c r="D118">
        <v>1.0483143606197882</v>
      </c>
      <c r="E118" s="8">
        <v>1.026841311455438</v>
      </c>
      <c r="F118" s="8"/>
    </row>
    <row r="119" spans="1:6" ht="12.75">
      <c r="A119">
        <v>935223.73</v>
      </c>
      <c r="B119">
        <v>1.2538847000816413</v>
      </c>
      <c r="C119">
        <v>1.2098673329673164</v>
      </c>
      <c r="D119">
        <v>1.1658067282698148</v>
      </c>
      <c r="E119" s="8">
        <v>1.092114849038786</v>
      </c>
      <c r="F119" s="8"/>
    </row>
    <row r="120" spans="1:6" ht="12.75">
      <c r="A120">
        <v>939152.16</v>
      </c>
      <c r="B120">
        <v>1.1000006104774123</v>
      </c>
      <c r="C120">
        <v>1.0920338828670413</v>
      </c>
      <c r="D120">
        <v>1.1265520357057652</v>
      </c>
      <c r="E120" s="8">
        <v>1.070306686503203</v>
      </c>
      <c r="F120" s="8"/>
    </row>
    <row r="121" spans="1:6" ht="12.75">
      <c r="A121">
        <v>918486.3</v>
      </c>
      <c r="B121">
        <v>1.1240351051666877</v>
      </c>
      <c r="C121">
        <v>1.033707158730353</v>
      </c>
      <c r="D121">
        <v>1.091786592531053</v>
      </c>
      <c r="E121" s="8">
        <v>1.0509925514061407</v>
      </c>
      <c r="F121" s="8"/>
    </row>
    <row r="122" spans="1:6" ht="12.75">
      <c r="A122">
        <v>1008352.74</v>
      </c>
      <c r="B122">
        <v>1.3020414211189995</v>
      </c>
      <c r="C122">
        <v>1.2092249491340212</v>
      </c>
      <c r="D122">
        <v>1.1108242329751539</v>
      </c>
      <c r="E122" s="8">
        <v>1.0615690183195299</v>
      </c>
      <c r="F122" s="8"/>
    </row>
    <row r="123" spans="1:6" ht="12.75">
      <c r="A123">
        <v>961853.05</v>
      </c>
      <c r="B123">
        <v>1.2795550441594026</v>
      </c>
      <c r="C123">
        <v>1.1377702819474496</v>
      </c>
      <c r="D123">
        <v>1.0659534718578478</v>
      </c>
      <c r="E123" s="8">
        <v>1.0366408176988045</v>
      </c>
      <c r="F123" s="8"/>
    </row>
    <row r="124" spans="1:6" ht="12.75">
      <c r="A124">
        <v>868673.66</v>
      </c>
      <c r="B124">
        <v>1.2012222530758538</v>
      </c>
      <c r="C124">
        <v>1.086682731253437</v>
      </c>
      <c r="D124">
        <v>1.0976887362316359</v>
      </c>
      <c r="E124" s="8">
        <v>1.0542715201286865</v>
      </c>
      <c r="F124" s="8"/>
    </row>
    <row r="125" spans="1:6" ht="12.75">
      <c r="A125">
        <v>915239.08</v>
      </c>
      <c r="B125">
        <v>1.2126217686405898</v>
      </c>
      <c r="C125">
        <v>1.0398165913575372</v>
      </c>
      <c r="D125">
        <v>1.1104048028642144</v>
      </c>
      <c r="E125" s="8">
        <v>1.0613360015912303</v>
      </c>
      <c r="F125" s="8"/>
    </row>
    <row r="126" spans="1:6" ht="12.75">
      <c r="A126">
        <v>858668.37</v>
      </c>
      <c r="B126">
        <v>1.167064180238248</v>
      </c>
      <c r="C126">
        <v>1.1375271120684758</v>
      </c>
      <c r="D126">
        <v>1.069025412150281</v>
      </c>
      <c r="E126" s="8">
        <v>1.0383474511946005</v>
      </c>
      <c r="F126" s="8"/>
    </row>
    <row r="127" spans="1:6" ht="12.75">
      <c r="A127">
        <v>925258.46</v>
      </c>
      <c r="B127">
        <v>1.2234925048704604</v>
      </c>
      <c r="C127">
        <v>1.1614723392391557</v>
      </c>
      <c r="D127">
        <v>1.0657212555196658</v>
      </c>
      <c r="E127" s="8">
        <v>1.0365118086220366</v>
      </c>
      <c r="F127" s="8"/>
    </row>
    <row r="128" spans="1:6" ht="12.75">
      <c r="A128">
        <v>844669.55</v>
      </c>
      <c r="B128">
        <v>1.1671780101923428</v>
      </c>
      <c r="C128">
        <v>1.0719270454716487</v>
      </c>
      <c r="D128">
        <v>1.0839637667907847</v>
      </c>
      <c r="E128" s="8">
        <v>1.0466465371059914</v>
      </c>
      <c r="F128" s="8"/>
    </row>
    <row r="129" spans="1:6" ht="12.75">
      <c r="A129">
        <v>798202.8</v>
      </c>
      <c r="B129">
        <v>1.2029699393608748</v>
      </c>
      <c r="C129">
        <v>1.110911240050555</v>
      </c>
      <c r="D129">
        <v>0.9873104782098999</v>
      </c>
      <c r="E129" s="8">
        <v>0.9929502656721666</v>
      </c>
      <c r="F129" s="8"/>
    </row>
    <row r="130" spans="1:6" ht="12.75">
      <c r="A130">
        <v>907756.34</v>
      </c>
      <c r="B130">
        <v>1.1763802847039442</v>
      </c>
      <c r="C130">
        <v>1.0931944097500086</v>
      </c>
      <c r="D130">
        <v>1.104494378632777</v>
      </c>
      <c r="E130" s="8">
        <v>1.058052432573765</v>
      </c>
      <c r="F130" s="8"/>
    </row>
    <row r="131" spans="1:6" ht="12.75">
      <c r="A131">
        <v>823882.57</v>
      </c>
      <c r="B131">
        <v>1.1805840844709152</v>
      </c>
      <c r="C131">
        <v>1.0925424335115268</v>
      </c>
      <c r="D131">
        <v>1.1001032571262488</v>
      </c>
      <c r="E131" s="8">
        <v>1.0556129206256937</v>
      </c>
      <c r="F131" s="8"/>
    </row>
    <row r="132" spans="1:6" ht="12.75">
      <c r="A132">
        <v>881164.18</v>
      </c>
      <c r="B132">
        <v>1.2219878572274046</v>
      </c>
      <c r="C132">
        <v>1.1887057586349878</v>
      </c>
      <c r="D132">
        <v>1.0258031716402054</v>
      </c>
      <c r="E132" s="8">
        <v>1.0143350953556696</v>
      </c>
      <c r="F132" s="8"/>
    </row>
    <row r="133" spans="1:6" ht="12.75">
      <c r="A133">
        <v>965705.4</v>
      </c>
      <c r="B133">
        <v>1.1393525736292556</v>
      </c>
      <c r="C133">
        <v>1.0707947838660399</v>
      </c>
      <c r="D133">
        <v>1.1225969076308837</v>
      </c>
      <c r="E133" s="8">
        <v>1.0681093931282688</v>
      </c>
      <c r="F133" s="8"/>
    </row>
    <row r="134" spans="1:6" ht="12.75">
      <c r="A134">
        <v>898604.95</v>
      </c>
      <c r="B134">
        <v>1.0343506148601518</v>
      </c>
      <c r="C134">
        <v>1.0368522956988098</v>
      </c>
      <c r="D134">
        <v>1.1093093745774545</v>
      </c>
      <c r="E134" s="8">
        <v>1.060727430320808</v>
      </c>
      <c r="F134" s="8"/>
    </row>
    <row r="135" spans="1:6" ht="12.75">
      <c r="A135">
        <v>888127.74</v>
      </c>
      <c r="B135">
        <v>1.1517979332636048</v>
      </c>
      <c r="C135">
        <v>1.1075942821625662</v>
      </c>
      <c r="D135">
        <v>1.069406825133645</v>
      </c>
      <c r="E135" s="8">
        <v>1.0385593472964694</v>
      </c>
      <c r="F135" s="8"/>
    </row>
    <row r="136" spans="1:6" ht="12.75">
      <c r="A136">
        <v>963540.64</v>
      </c>
      <c r="B136">
        <v>1.0998014922555384</v>
      </c>
      <c r="C136">
        <v>1.0814664918707582</v>
      </c>
      <c r="D136">
        <v>1.086005822535714</v>
      </c>
      <c r="E136" s="8">
        <v>1.0477810125198412</v>
      </c>
      <c r="F136" s="8"/>
    </row>
    <row r="137" spans="1:6" ht="12.75">
      <c r="A137">
        <v>895023.81</v>
      </c>
      <c r="B137">
        <v>1.3189453615347853</v>
      </c>
      <c r="C137">
        <v>1.1472064038189524</v>
      </c>
      <c r="D137">
        <v>1.0176277534967446</v>
      </c>
      <c r="E137" s="8">
        <v>1.0097931963870803</v>
      </c>
      <c r="F137" s="8"/>
    </row>
    <row r="138" spans="1:6" ht="12.75">
      <c r="A138">
        <v>860866.63</v>
      </c>
      <c r="B138">
        <v>1.1805155303132957</v>
      </c>
      <c r="C138">
        <v>1.1196206396854609</v>
      </c>
      <c r="D138">
        <v>1.0019954822581978</v>
      </c>
      <c r="E138" s="8">
        <v>1.0011086012545543</v>
      </c>
      <c r="F138" s="8"/>
    </row>
    <row r="139" spans="1:6" ht="12.75">
      <c r="A139">
        <v>879872.75</v>
      </c>
      <c r="B139">
        <v>1.2249931031289714</v>
      </c>
      <c r="C139">
        <v>1.1743133543933728</v>
      </c>
      <c r="D139">
        <v>1.1031453340513568</v>
      </c>
      <c r="E139" s="8">
        <v>1.057302963361865</v>
      </c>
      <c r="F139" s="8"/>
    </row>
    <row r="140" spans="1:6" ht="12.75">
      <c r="A140">
        <v>864411.07</v>
      </c>
      <c r="B140">
        <v>1.2562592325276436</v>
      </c>
      <c r="C140">
        <v>1.1434655373173197</v>
      </c>
      <c r="D140">
        <v>1.0097421153884827</v>
      </c>
      <c r="E140" s="8">
        <v>1.0054122863269348</v>
      </c>
      <c r="F140" s="8"/>
    </row>
    <row r="141" spans="1:6" ht="12.75">
      <c r="A141">
        <v>966089.14</v>
      </c>
      <c r="B141">
        <v>1.1758450979682136</v>
      </c>
      <c r="C141">
        <v>1.1384256475152341</v>
      </c>
      <c r="D141">
        <v>1.0605240172939614</v>
      </c>
      <c r="E141" s="8">
        <v>1.0336244540522008</v>
      </c>
      <c r="F141" s="8"/>
    </row>
    <row r="142" spans="1:6" ht="12.75">
      <c r="A142">
        <v>829684.49</v>
      </c>
      <c r="B142">
        <v>1.1086649479713093</v>
      </c>
      <c r="C142">
        <v>1.0746422009176446</v>
      </c>
      <c r="D142">
        <v>1.0827260090908055</v>
      </c>
      <c r="E142" s="8">
        <v>1.0459588939393365</v>
      </c>
      <c r="F142" s="8"/>
    </row>
    <row r="143" spans="1:6" ht="12.75">
      <c r="A143">
        <v>956494.48</v>
      </c>
      <c r="B143">
        <v>1.1291771021552346</v>
      </c>
      <c r="C143">
        <v>1.1132010396223626</v>
      </c>
      <c r="D143">
        <v>1.0933931247278286</v>
      </c>
      <c r="E143" s="8">
        <v>1.051885069293238</v>
      </c>
      <c r="F143" s="8"/>
    </row>
    <row r="144" spans="1:6" ht="12.75">
      <c r="A144">
        <v>916519.3</v>
      </c>
      <c r="B144">
        <v>1.1651292428517308</v>
      </c>
      <c r="C144">
        <v>1.0850286285058168</v>
      </c>
      <c r="D144">
        <v>1.0699812417483852</v>
      </c>
      <c r="E144" s="8">
        <v>1.0388784676379919</v>
      </c>
      <c r="F144" s="8"/>
    </row>
    <row r="145" spans="1:6" ht="12.75">
      <c r="A145">
        <v>979422.74</v>
      </c>
      <c r="B145">
        <v>1.1086587954444238</v>
      </c>
      <c r="C145">
        <v>1.008539066282238</v>
      </c>
      <c r="D145">
        <v>1.22540704655864</v>
      </c>
      <c r="E145" s="8">
        <v>1.1252261369770222</v>
      </c>
      <c r="F145" s="8"/>
    </row>
    <row r="146" spans="1:6" ht="12.75">
      <c r="A146">
        <v>810852.01</v>
      </c>
      <c r="B146">
        <v>1.0277206269768973</v>
      </c>
      <c r="C146">
        <v>0.9762639212185583</v>
      </c>
      <c r="D146">
        <v>1.115017454319608</v>
      </c>
      <c r="E146" s="8">
        <v>1.0638985857331156</v>
      </c>
      <c r="F146" s="8"/>
    </row>
    <row r="147" spans="1:6" ht="12.75">
      <c r="A147">
        <v>869570.69</v>
      </c>
      <c r="B147">
        <v>1.288723894897359</v>
      </c>
      <c r="C147">
        <v>1.2061847368875154</v>
      </c>
      <c r="D147">
        <v>1.0419994902851855</v>
      </c>
      <c r="E147" s="8">
        <v>1.0233330501584363</v>
      </c>
      <c r="F147" s="8"/>
    </row>
    <row r="148" spans="1:6" ht="12.75">
      <c r="A148">
        <v>775452.25</v>
      </c>
      <c r="B148">
        <v>1.2198942431632556</v>
      </c>
      <c r="C148">
        <v>1.1511639389228379</v>
      </c>
      <c r="D148">
        <v>1.0252803690477648</v>
      </c>
      <c r="E148" s="8">
        <v>1.0140446494709805</v>
      </c>
      <c r="F148" s="8"/>
    </row>
    <row r="149" spans="1:6" ht="12.75">
      <c r="A149">
        <v>949868.66</v>
      </c>
      <c r="B149">
        <v>1.0943010824893882</v>
      </c>
      <c r="C149">
        <v>1.0650257591064414</v>
      </c>
      <c r="D149">
        <v>1.2221430743825559</v>
      </c>
      <c r="E149" s="8">
        <v>1.1234128191014199</v>
      </c>
      <c r="F149" s="8"/>
    </row>
    <row r="150" spans="1:6" ht="12.75">
      <c r="A150">
        <v>894110.7</v>
      </c>
      <c r="B150">
        <v>1.2718402595811653</v>
      </c>
      <c r="C150">
        <v>1.123038392018772</v>
      </c>
      <c r="D150">
        <v>1.1125183982459141</v>
      </c>
      <c r="E150" s="8">
        <v>1.06251022124773</v>
      </c>
      <c r="F150" s="8"/>
    </row>
    <row r="151" spans="1:6" ht="12.75">
      <c r="A151">
        <v>748121.66</v>
      </c>
      <c r="B151">
        <v>1.2385855718462724</v>
      </c>
      <c r="C151">
        <v>1.1648100444229363</v>
      </c>
      <c r="D151">
        <v>1.078014720441749</v>
      </c>
      <c r="E151" s="8">
        <v>1.0433415113565272</v>
      </c>
      <c r="F151" s="8"/>
    </row>
    <row r="152" spans="1:6" ht="12.75">
      <c r="A152">
        <v>1119566.57</v>
      </c>
      <c r="B152">
        <v>1.171919983526038</v>
      </c>
      <c r="C152">
        <v>1.1119275813998712</v>
      </c>
      <c r="D152">
        <v>1.0016148889732999</v>
      </c>
      <c r="E152" s="8">
        <v>1.0008971605407222</v>
      </c>
      <c r="F152" s="8"/>
    </row>
    <row r="153" spans="1:6" ht="12.75">
      <c r="A153">
        <v>960807.68</v>
      </c>
      <c r="B153">
        <v>1.1901099308418919</v>
      </c>
      <c r="C153">
        <v>1.1196455767983453</v>
      </c>
      <c r="D153">
        <v>1.118544941850909</v>
      </c>
      <c r="E153" s="8">
        <v>1.0658583010282827</v>
      </c>
      <c r="F153" s="8"/>
    </row>
    <row r="154" spans="1:6" ht="12.75">
      <c r="A154">
        <v>927090.41</v>
      </c>
      <c r="B154">
        <v>1.3421962342709925</v>
      </c>
      <c r="C154">
        <v>1.1687997504965673</v>
      </c>
      <c r="D154">
        <v>1.081810397915839</v>
      </c>
      <c r="E154" s="8">
        <v>1.045450221064355</v>
      </c>
      <c r="F154" s="8"/>
    </row>
    <row r="155" spans="1:6" ht="12.75">
      <c r="A155">
        <v>832039.28</v>
      </c>
      <c r="B155">
        <v>1.2966717546412363</v>
      </c>
      <c r="C155">
        <v>1.100452834725273</v>
      </c>
      <c r="D155">
        <v>1.0642587662063603</v>
      </c>
      <c r="E155" s="8">
        <v>1.0356993145590891</v>
      </c>
      <c r="F155" s="8"/>
    </row>
    <row r="156" spans="1:6" ht="12.75">
      <c r="A156">
        <v>889267.02</v>
      </c>
      <c r="B156">
        <v>1.2185992401839256</v>
      </c>
      <c r="C156">
        <v>1.1204356174573096</v>
      </c>
      <c r="D156">
        <v>1.1211042544293668</v>
      </c>
      <c r="E156" s="8">
        <v>1.0672801413496482</v>
      </c>
      <c r="F156" s="8"/>
    </row>
    <row r="157" spans="1:6" ht="12.75">
      <c r="A157">
        <v>960154.32</v>
      </c>
      <c r="B157">
        <v>1.2147464147759892</v>
      </c>
      <c r="C157">
        <v>1.2064528355510116</v>
      </c>
      <c r="D157">
        <v>1.0766432768559322</v>
      </c>
      <c r="E157" s="8">
        <v>1.0425795982532957</v>
      </c>
      <c r="F157" s="8"/>
    </row>
    <row r="158" spans="1:6" ht="12.75">
      <c r="A158">
        <v>941663.57</v>
      </c>
      <c r="B158">
        <v>1.1767661756882941</v>
      </c>
      <c r="C158">
        <v>1.0876283406928877</v>
      </c>
      <c r="D158">
        <v>1.1039605492948148</v>
      </c>
      <c r="E158" s="8">
        <v>1.0577558607193416</v>
      </c>
      <c r="F158" s="8"/>
    </row>
    <row r="159" spans="1:6" ht="12.75">
      <c r="A159">
        <v>935710.84</v>
      </c>
      <c r="B159">
        <v>1.2856946493774217</v>
      </c>
      <c r="C159">
        <v>1.1798176462634438</v>
      </c>
      <c r="D159">
        <v>1.133337616698992</v>
      </c>
      <c r="E159" s="8">
        <v>1.0740764537216623</v>
      </c>
      <c r="F159" s="8"/>
    </row>
    <row r="160" spans="1:6" ht="12.75">
      <c r="A160">
        <v>949531.08</v>
      </c>
      <c r="B160">
        <v>1.184775770127812</v>
      </c>
      <c r="C160">
        <v>1.0559993203802471</v>
      </c>
      <c r="D160">
        <v>1.0314183679416105</v>
      </c>
      <c r="E160" s="8">
        <v>1.0174546488564502</v>
      </c>
      <c r="F160" s="8"/>
    </row>
    <row r="161" spans="1:6" ht="12.75">
      <c r="A161">
        <v>925018.61</v>
      </c>
      <c r="B161">
        <v>1.1410908525018906</v>
      </c>
      <c r="C161">
        <v>1.1538189798360672</v>
      </c>
      <c r="D161">
        <v>1.1224926558436912</v>
      </c>
      <c r="E161" s="8">
        <v>1.0680514754687174</v>
      </c>
      <c r="F161" s="8"/>
    </row>
    <row r="162" spans="1:6" ht="12.75">
      <c r="A162">
        <v>852369.79</v>
      </c>
      <c r="B162">
        <v>1.126069053929964</v>
      </c>
      <c r="C162">
        <v>1.0026606430109304</v>
      </c>
      <c r="D162">
        <v>1.1121716568050268</v>
      </c>
      <c r="E162" s="8">
        <v>1.062317587113904</v>
      </c>
      <c r="F162" s="8"/>
    </row>
    <row r="163" spans="1:6" ht="12.75">
      <c r="A163">
        <v>951146.97</v>
      </c>
      <c r="B163">
        <v>1.2468620924310463</v>
      </c>
      <c r="C163">
        <v>1.150024530994552</v>
      </c>
      <c r="D163">
        <v>1.1008052001873039</v>
      </c>
      <c r="E163" s="8">
        <v>1.0560028889929467</v>
      </c>
      <c r="F163" s="8"/>
    </row>
    <row r="164" spans="1:6" ht="12.75">
      <c r="A164">
        <v>886587.37</v>
      </c>
      <c r="B164">
        <v>1.2779816032824414</v>
      </c>
      <c r="C164">
        <v>1.1822352913382623</v>
      </c>
      <c r="D164">
        <v>1.0812649308930262</v>
      </c>
      <c r="E164" s="8">
        <v>1.045147183829459</v>
      </c>
      <c r="F164" s="8"/>
    </row>
    <row r="165" spans="1:6" ht="12.75">
      <c r="A165">
        <v>910906.39</v>
      </c>
      <c r="B165">
        <v>1.1934849982599358</v>
      </c>
      <c r="C165">
        <v>1.1386140657264199</v>
      </c>
      <c r="D165">
        <v>1.051961571175916</v>
      </c>
      <c r="E165" s="8">
        <v>1.0288675395421756</v>
      </c>
      <c r="F165" s="8"/>
    </row>
    <row r="166" spans="1:6" ht="12.75">
      <c r="A166">
        <v>797456.97</v>
      </c>
      <c r="B166">
        <v>1.2653963780639688</v>
      </c>
      <c r="C166">
        <v>1.1925922343335487</v>
      </c>
      <c r="D166">
        <v>1.1199691723793164</v>
      </c>
      <c r="E166" s="8">
        <v>1.0666495402107312</v>
      </c>
      <c r="F166" s="8"/>
    </row>
    <row r="167" spans="1:6" ht="12.75">
      <c r="A167">
        <v>906373.07</v>
      </c>
      <c r="B167">
        <v>1.1144673022811347</v>
      </c>
      <c r="C167">
        <v>1.108166621107365</v>
      </c>
      <c r="D167">
        <v>1.1348632346975829</v>
      </c>
      <c r="E167" s="8">
        <v>1.0749240192764349</v>
      </c>
      <c r="F167" s="8"/>
    </row>
    <row r="168" spans="1:6" ht="12.75">
      <c r="A168">
        <v>877133.26</v>
      </c>
      <c r="B168">
        <v>1.2865310339120968</v>
      </c>
      <c r="C168">
        <v>1.1427119449890275</v>
      </c>
      <c r="D168">
        <v>0.9925796082476712</v>
      </c>
      <c r="E168" s="8">
        <v>0.9958775601375951</v>
      </c>
      <c r="F168" s="8"/>
    </row>
    <row r="169" spans="1:6" ht="12.75">
      <c r="A169">
        <v>780074.94</v>
      </c>
      <c r="B169">
        <v>1.2426608734845674</v>
      </c>
      <c r="C169">
        <v>1.1447387743563346</v>
      </c>
      <c r="D169">
        <v>1.0897154797640956</v>
      </c>
      <c r="E169" s="8">
        <v>1.0498419332022753</v>
      </c>
      <c r="F169" s="8"/>
    </row>
    <row r="170" spans="1:6" ht="12.75">
      <c r="A170">
        <v>880028.96</v>
      </c>
      <c r="B170">
        <v>1.215994698274548</v>
      </c>
      <c r="C170">
        <v>1.1239119329275706</v>
      </c>
      <c r="D170">
        <v>1.115543105261933</v>
      </c>
      <c r="E170" s="8">
        <v>1.064190614034407</v>
      </c>
      <c r="F170" s="8"/>
    </row>
    <row r="171" spans="1:6" ht="12.75">
      <c r="A171">
        <v>809101.23</v>
      </c>
      <c r="B171">
        <v>1.2037838253935393</v>
      </c>
      <c r="C171">
        <v>1.1777834889319891</v>
      </c>
      <c r="D171">
        <v>1.0771685656366046</v>
      </c>
      <c r="E171" s="8">
        <v>1.0428714253536693</v>
      </c>
      <c r="F171" s="8"/>
    </row>
    <row r="172" spans="1:6" ht="12.75">
      <c r="A172">
        <v>955976.81</v>
      </c>
      <c r="B172">
        <v>1.1751971995928547</v>
      </c>
      <c r="C172">
        <v>1.062902302910934</v>
      </c>
      <c r="D172">
        <v>1.0084076525495655</v>
      </c>
      <c r="E172" s="8">
        <v>1.004670918083092</v>
      </c>
      <c r="F172" s="8"/>
    </row>
    <row r="173" spans="1:6" ht="12.75">
      <c r="A173">
        <v>921173.1</v>
      </c>
      <c r="B173">
        <v>1.2921143193490356</v>
      </c>
      <c r="C173">
        <v>1.2210756376930865</v>
      </c>
      <c r="D173">
        <v>1.102208114770448</v>
      </c>
      <c r="E173" s="8">
        <v>1.0567822859835823</v>
      </c>
      <c r="F173" s="8"/>
    </row>
    <row r="174" spans="1:6" ht="12.75">
      <c r="A174">
        <v>967533.05</v>
      </c>
      <c r="B174">
        <v>1.1344857660740977</v>
      </c>
      <c r="C174">
        <v>1.0031851756091454</v>
      </c>
      <c r="D174">
        <v>1.1068798464279104</v>
      </c>
      <c r="E174" s="8">
        <v>1.0593776924599503</v>
      </c>
      <c r="F174" s="8"/>
    </row>
    <row r="175" spans="1:6" ht="12.75">
      <c r="A175">
        <v>867294.29</v>
      </c>
      <c r="B175">
        <v>1.3938330109256503</v>
      </c>
      <c r="C175">
        <v>1.1977687369692174</v>
      </c>
      <c r="D175">
        <v>1.0806957116219247</v>
      </c>
      <c r="E175" s="8">
        <v>1.0448309509010694</v>
      </c>
      <c r="F175" s="8"/>
    </row>
    <row r="176" spans="1:6" ht="12.75">
      <c r="A176">
        <v>847805.35</v>
      </c>
      <c r="B176">
        <v>1.2154226872840248</v>
      </c>
      <c r="C176">
        <v>1.092571586715316</v>
      </c>
      <c r="D176">
        <v>1.0637714713793627</v>
      </c>
      <c r="E176" s="8">
        <v>1.0354285952107571</v>
      </c>
      <c r="F176" s="8"/>
    </row>
    <row r="177" spans="1:6" ht="12.75">
      <c r="A177">
        <v>921717.52</v>
      </c>
      <c r="B177">
        <v>1.0887636332185981</v>
      </c>
      <c r="C177">
        <v>0.9901061443302284</v>
      </c>
      <c r="D177">
        <v>1.0740889709946777</v>
      </c>
      <c r="E177" s="8">
        <v>1.0411605394414876</v>
      </c>
      <c r="F177" s="8"/>
    </row>
    <row r="178" spans="1:6" ht="12.75">
      <c r="A178">
        <v>991587.3</v>
      </c>
      <c r="B178">
        <v>1.1788371020623354</v>
      </c>
      <c r="C178">
        <v>1.0594588977346149</v>
      </c>
      <c r="D178">
        <v>1.0545703787625451</v>
      </c>
      <c r="E178" s="8">
        <v>1.0303168770903028</v>
      </c>
      <c r="F178" s="8"/>
    </row>
    <row r="179" spans="1:6" ht="12.75">
      <c r="A179">
        <v>939811.4</v>
      </c>
      <c r="B179">
        <v>1.187551892422211</v>
      </c>
      <c r="C179">
        <v>1.139809539600951</v>
      </c>
      <c r="D179">
        <v>1.092278794014079</v>
      </c>
      <c r="E179" s="8">
        <v>1.0512659966744884</v>
      </c>
      <c r="F179" s="8"/>
    </row>
    <row r="180" spans="1:6" ht="12.75">
      <c r="A180">
        <v>926894.33</v>
      </c>
      <c r="B180">
        <v>1.0833635646995656</v>
      </c>
      <c r="C180">
        <v>1.0328709747511058</v>
      </c>
      <c r="D180">
        <v>1.0540312614506984</v>
      </c>
      <c r="E180" s="8">
        <v>1.0300173674726103</v>
      </c>
      <c r="F180" s="8"/>
    </row>
    <row r="181" spans="1:6" ht="12.75">
      <c r="A181">
        <v>845470.93</v>
      </c>
      <c r="B181">
        <v>1.2585140743823766</v>
      </c>
      <c r="C181">
        <v>1.1036774490453714</v>
      </c>
      <c r="D181">
        <v>0.9821979409139188</v>
      </c>
      <c r="E181" s="8">
        <v>0.9901099671743994</v>
      </c>
      <c r="F181" s="8"/>
    </row>
    <row r="182" spans="1:6" ht="12.75">
      <c r="A182">
        <v>897849.73</v>
      </c>
      <c r="B182">
        <v>1.268174404340551</v>
      </c>
      <c r="C182">
        <v>1.1983170527656672</v>
      </c>
      <c r="D182">
        <v>1.1052084719879058</v>
      </c>
      <c r="E182" s="8">
        <v>1.058449151104392</v>
      </c>
      <c r="F182" s="8"/>
    </row>
    <row r="183" spans="1:6" ht="12.75">
      <c r="A183">
        <v>1052967</v>
      </c>
      <c r="B183">
        <v>1.1333051135656038</v>
      </c>
      <c r="C183">
        <v>1.102891420848806</v>
      </c>
      <c r="D183">
        <v>1.0812008830084756</v>
      </c>
      <c r="E183" s="8">
        <v>1.0451116016713753</v>
      </c>
      <c r="F183" s="8"/>
    </row>
    <row r="184" spans="1:6" ht="12.75">
      <c r="A184">
        <v>877742.37</v>
      </c>
      <c r="B184">
        <v>1.14874776470053</v>
      </c>
      <c r="C184">
        <v>1.0628315885721777</v>
      </c>
      <c r="D184">
        <v>1.0309202972962963</v>
      </c>
      <c r="E184" s="8">
        <v>1.0171779429423868</v>
      </c>
      <c r="F184" s="8"/>
    </row>
    <row r="185" spans="1:6" ht="12.75">
      <c r="A185">
        <v>925893.92</v>
      </c>
      <c r="B185">
        <v>1.1496114581777808</v>
      </c>
      <c r="C185">
        <v>1.0933083223311801</v>
      </c>
      <c r="D185">
        <v>1.1574004997254872</v>
      </c>
      <c r="E185" s="8">
        <v>1.0874447220697152</v>
      </c>
      <c r="F185" s="8"/>
    </row>
    <row r="186" spans="1:6" ht="12.75">
      <c r="A186">
        <v>949579.31</v>
      </c>
      <c r="B186">
        <v>1.1403860195038302</v>
      </c>
      <c r="C186">
        <v>1.0129894871846437</v>
      </c>
      <c r="D186">
        <v>1.0999295949254424</v>
      </c>
      <c r="E186" s="8">
        <v>1.0555164416252458</v>
      </c>
      <c r="F186" s="8"/>
    </row>
    <row r="187" spans="1:6" ht="12.75">
      <c r="A187">
        <v>887306.63</v>
      </c>
      <c r="B187">
        <v>1.178308396942057</v>
      </c>
      <c r="C187">
        <v>1.1021910358079094</v>
      </c>
      <c r="D187">
        <v>1.069428690036487</v>
      </c>
      <c r="E187" s="8">
        <v>1.038571494464715</v>
      </c>
      <c r="F187" s="8"/>
    </row>
    <row r="188" spans="1:6" ht="12.75">
      <c r="A188">
        <v>902873.66</v>
      </c>
      <c r="B188">
        <v>1.1956807387286148</v>
      </c>
      <c r="C188">
        <v>1.0879379624771304</v>
      </c>
      <c r="D188">
        <v>1.0650120484400778</v>
      </c>
      <c r="E188" s="8">
        <v>1.036117804688932</v>
      </c>
      <c r="F188" s="8"/>
    </row>
    <row r="189" spans="1:6" ht="12.75">
      <c r="A189">
        <v>790496.84</v>
      </c>
      <c r="B189">
        <v>1.2794324339755596</v>
      </c>
      <c r="C189">
        <v>1.159958896505755</v>
      </c>
      <c r="D189">
        <v>1.1048571547007133</v>
      </c>
      <c r="E189" s="8">
        <v>1.0582539748337296</v>
      </c>
      <c r="F189" s="8"/>
    </row>
    <row r="190" spans="1:6" ht="12.75">
      <c r="A190">
        <v>857167.07</v>
      </c>
      <c r="B190">
        <v>1.2292177175804784</v>
      </c>
      <c r="C190">
        <v>1.1245241663037715</v>
      </c>
      <c r="D190">
        <v>1.0905531005100664</v>
      </c>
      <c r="E190" s="8">
        <v>1.050307278061148</v>
      </c>
      <c r="F190" s="8"/>
    </row>
    <row r="191" spans="1:6" ht="12.75">
      <c r="A191">
        <v>968330.61</v>
      </c>
      <c r="B191">
        <v>1.0693843825730955</v>
      </c>
      <c r="C191">
        <v>1.0235077771184522</v>
      </c>
      <c r="D191">
        <v>1.070768527417317</v>
      </c>
      <c r="E191" s="8">
        <v>1.0393158485651761</v>
      </c>
      <c r="F191" s="8"/>
    </row>
    <row r="192" spans="1:6" ht="12.75">
      <c r="A192">
        <v>986881.53</v>
      </c>
      <c r="B192">
        <v>1.1942013427189397</v>
      </c>
      <c r="C192">
        <v>1.0995810278643903</v>
      </c>
      <c r="D192">
        <v>1.0951649050778196</v>
      </c>
      <c r="E192" s="8">
        <v>1.0528693917098997</v>
      </c>
      <c r="F192" s="8"/>
    </row>
    <row r="193" spans="1:6" ht="12.75">
      <c r="A193">
        <v>993577.77</v>
      </c>
      <c r="B193">
        <v>1.1138777225344694</v>
      </c>
      <c r="C193">
        <v>1.0026013128386804</v>
      </c>
      <c r="D193">
        <v>1.084900779716772</v>
      </c>
      <c r="E193" s="8">
        <v>1.0471670998426512</v>
      </c>
      <c r="F193" s="8"/>
    </row>
    <row r="194" spans="1:6" ht="12.75">
      <c r="A194">
        <v>891947.22</v>
      </c>
      <c r="B194">
        <v>1.200116231071551</v>
      </c>
      <c r="C194">
        <v>1.0727605050167268</v>
      </c>
      <c r="D194">
        <v>1.0445941733009612</v>
      </c>
      <c r="E194" s="8">
        <v>1.0247745407227562</v>
      </c>
      <c r="F194" s="8"/>
    </row>
    <row r="195" spans="1:6" ht="12.75">
      <c r="A195">
        <v>788959.97</v>
      </c>
      <c r="B195">
        <v>1.2850691776739152</v>
      </c>
      <c r="C195">
        <v>1.1302516483088478</v>
      </c>
      <c r="D195">
        <v>1.033127514564442</v>
      </c>
      <c r="E195" s="8">
        <v>1.0184041747580235</v>
      </c>
      <c r="F195" s="8"/>
    </row>
    <row r="196" spans="1:6" ht="12.75">
      <c r="A196">
        <v>1039429.36</v>
      </c>
      <c r="B196">
        <v>1.2264493368574048</v>
      </c>
      <c r="C196">
        <v>1.14591580554809</v>
      </c>
      <c r="D196">
        <v>1.1211733790072107</v>
      </c>
      <c r="E196" s="8">
        <v>1.067318543892895</v>
      </c>
      <c r="F196" s="8"/>
    </row>
    <row r="197" spans="1:6" ht="12.75">
      <c r="A197">
        <v>846867.25</v>
      </c>
      <c r="B197">
        <v>1.1039328420228811</v>
      </c>
      <c r="C197">
        <v>1.1152006683490445</v>
      </c>
      <c r="D197">
        <v>1.0707429736737009</v>
      </c>
      <c r="E197" s="8">
        <v>1.0393016520409448</v>
      </c>
      <c r="F197" s="8"/>
    </row>
    <row r="198" spans="1:6" ht="12.75">
      <c r="A198">
        <v>880463.63</v>
      </c>
      <c r="B198">
        <v>1.4738758070268692</v>
      </c>
      <c r="C198">
        <v>1.2738574084989098</v>
      </c>
      <c r="D198">
        <v>1.0889457632250559</v>
      </c>
      <c r="E198" s="8">
        <v>1.0494143129028088</v>
      </c>
      <c r="F198" s="8"/>
    </row>
    <row r="199" spans="1:6" ht="12.75">
      <c r="A199">
        <v>978723.38</v>
      </c>
      <c r="B199">
        <v>1.2574746366579228</v>
      </c>
      <c r="C199">
        <v>1.145477485337447</v>
      </c>
      <c r="D199">
        <v>1.0837338488035677</v>
      </c>
      <c r="E199" s="8">
        <v>1.046518804890871</v>
      </c>
      <c r="F199" s="8"/>
    </row>
    <row r="200" spans="1:6" ht="12.75">
      <c r="A200">
        <v>987744.18</v>
      </c>
      <c r="B200">
        <v>1.3848913715460556</v>
      </c>
      <c r="C200">
        <v>1.3005427287448532</v>
      </c>
      <c r="D200">
        <v>1.0777580867840286</v>
      </c>
      <c r="E200" s="8">
        <v>1.043198937102238</v>
      </c>
      <c r="F200" s="8"/>
    </row>
    <row r="201" spans="1:6" ht="12.75">
      <c r="A201">
        <v>943629.93</v>
      </c>
      <c r="B201">
        <v>1.216395786846833</v>
      </c>
      <c r="C201">
        <v>1.1677037084443627</v>
      </c>
      <c r="D201">
        <v>1.0699779346187297</v>
      </c>
      <c r="E201" s="8">
        <v>1.0388766303437387</v>
      </c>
      <c r="F201" s="8"/>
    </row>
    <row r="202" spans="1:6" ht="12.75">
      <c r="A202">
        <v>788695.45</v>
      </c>
      <c r="B202">
        <v>1.2063026419262084</v>
      </c>
      <c r="C202">
        <v>1.1119516890543795</v>
      </c>
      <c r="D202">
        <v>1.1268146777591082</v>
      </c>
      <c r="E202" s="8">
        <v>1.0704525987550602</v>
      </c>
      <c r="F202" s="8"/>
    </row>
    <row r="203" spans="5:6" ht="12.75">
      <c r="E203" s="8"/>
      <c r="F203" s="8"/>
    </row>
    <row r="204" spans="5:6" ht="12.75">
      <c r="E204" s="8"/>
      <c r="F204" s="8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site license</dc:creator>
  <cp:keywords/>
  <dc:description/>
  <cp:lastModifiedBy>LeMoyne College</cp:lastModifiedBy>
  <dcterms:created xsi:type="dcterms:W3CDTF">2009-03-04T15:04:44Z</dcterms:created>
  <dcterms:modified xsi:type="dcterms:W3CDTF">2015-11-03T19:24:33Z</dcterms:modified>
  <cp:category/>
  <cp:version/>
  <cp:contentType/>
  <cp:contentStatus/>
</cp:coreProperties>
</file>