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<sst xmlns="http://schemas.openxmlformats.org/spreadsheetml/2006/main" count="25" uniqueCount="24">
  <si>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Month</t>
  </si>
  <si>
    <t>order placed</t>
  </si>
  <si>
    <t>Start Inv</t>
  </si>
  <si>
    <t>Back Order</t>
  </si>
  <si>
    <t>Ord Rec</t>
  </si>
  <si>
    <t>Tot Avail</t>
  </si>
  <si>
    <t>demand</t>
  </si>
  <si>
    <t>Inventory</t>
  </si>
  <si>
    <t>Short</t>
  </si>
  <si>
    <t>Change</t>
  </si>
  <si>
    <t>Cost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</si>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</sst>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40" zoomScaleNormal="140" workbookViewId="0" topLeftCell="A1">
      <selection activeCell="H17" sqref="H17"/>
    </sheetView>
  </sheetViews>
  <sheetFormatPr defaultColWidth="9.140625" defaultRowHeight="12.75"/>
  <cols>
    <col min="1" max="1" width="6.421875" style="0" customWidth="1"/>
    <col min="2" max="2" width="12.00390625" style="0" customWidth="1"/>
    <col min="3" max="3" width="8.28125" style="0" customWidth="1"/>
    <col min="4" max="4" width="10.57421875" style="0" customWidth="1"/>
    <col min="5" max="5" width="8.140625" style="0" customWidth="1"/>
    <col min="9" max="9" width="6.7109375" style="0" customWidth="1"/>
  </cols>
  <sheetData>
    <row r="1" spans="8:10" ht="12.75">
      <c r="H1">
        <v>0.5</v>
      </c>
      <c r="I1">
        <v>1</v>
      </c>
      <c r="J1">
        <v>0.05</v>
      </c>
    </row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8" ht="12.75">
      <c r="A3" t="s">
        <v>11</v>
      </c>
      <c r="B3" s="1">
        <v>1000</v>
      </c>
      <c r="G3" s="1">
        <v>1030</v>
      </c>
      <c r="H3" s="1">
        <v>300</v>
      </c>
    </row>
    <row r="4" spans="1:11" ht="12.75">
      <c r="A4" t="s">
        <v>12</v>
      </c>
      <c r="B4" s="3">
        <v>1150</v>
      </c>
      <c r="C4">
        <f>H3</f>
        <v>300</v>
      </c>
      <c r="D4">
        <f>I3</f>
        <v>0</v>
      </c>
      <c r="E4">
        <f>B3</f>
        <v>1000</v>
      </c>
      <c r="F4">
        <f>C4+E4-D4</f>
        <v>1300</v>
      </c>
      <c r="G4" s="1">
        <v>1110</v>
      </c>
      <c r="H4">
        <f>IF(F4&gt;G4,F4-G4,0)</f>
        <v>190</v>
      </c>
      <c r="I4">
        <f>IF(G4&gt;F4,G4-F4,0)</f>
        <v>0</v>
      </c>
      <c r="J4">
        <f>ABS(B3-B4)</f>
        <v>150</v>
      </c>
      <c r="K4">
        <f>H$1*H4+I$1*I4+J$1*J4</f>
        <v>102.5</v>
      </c>
    </row>
    <row r="5" spans="1:11" ht="12.75">
      <c r="A5" t="s">
        <v>13</v>
      </c>
      <c r="B5" s="1">
        <f>770+50</f>
        <v>820</v>
      </c>
      <c r="C5">
        <f aca="true" t="shared" si="0" ref="C5:C15">H4</f>
        <v>190</v>
      </c>
      <c r="D5">
        <f aca="true" t="shared" si="1" ref="D5:D15">I4</f>
        <v>0</v>
      </c>
      <c r="E5">
        <f aca="true" t="shared" si="2" ref="E5:E15">B4</f>
        <v>1150</v>
      </c>
      <c r="F5">
        <f aca="true" t="shared" si="3" ref="F5:F15">C5+E5-D5</f>
        <v>1340</v>
      </c>
      <c r="G5" s="1">
        <v>1130</v>
      </c>
      <c r="H5">
        <f aca="true" t="shared" si="4" ref="H5:H15">IF(F5&gt;G5,F5-G5,0)</f>
        <v>210</v>
      </c>
      <c r="I5">
        <f aca="true" t="shared" si="5" ref="I5:I15">IF(G5&gt;F5,G5-F5,0)</f>
        <v>0</v>
      </c>
      <c r="J5">
        <f aca="true" t="shared" si="6" ref="J5:J15">ABS(B4-B5)</f>
        <v>330</v>
      </c>
      <c r="K5">
        <f aca="true" t="shared" si="7" ref="K5:K15">H$1*H5+I$1*I5+J$1*J5</f>
        <v>121.5</v>
      </c>
    </row>
    <row r="6" spans="1:11" ht="12.75">
      <c r="A6" t="s">
        <v>14</v>
      </c>
      <c r="B6" s="1">
        <f>830+50</f>
        <v>880</v>
      </c>
      <c r="C6">
        <f t="shared" si="0"/>
        <v>210</v>
      </c>
      <c r="D6">
        <f t="shared" si="1"/>
        <v>0</v>
      </c>
      <c r="E6">
        <f t="shared" si="2"/>
        <v>820</v>
      </c>
      <c r="F6">
        <f t="shared" si="3"/>
        <v>1030</v>
      </c>
      <c r="G6" s="1">
        <v>1070</v>
      </c>
      <c r="H6">
        <f t="shared" si="4"/>
        <v>0</v>
      </c>
      <c r="I6">
        <f t="shared" si="5"/>
        <v>40</v>
      </c>
      <c r="J6">
        <f t="shared" si="6"/>
        <v>60</v>
      </c>
      <c r="K6">
        <f t="shared" si="7"/>
        <v>43</v>
      </c>
    </row>
    <row r="7" spans="1:11" ht="12.75">
      <c r="A7" t="s">
        <v>15</v>
      </c>
      <c r="B7" s="1">
        <f>1030+50</f>
        <v>1080</v>
      </c>
      <c r="C7">
        <f t="shared" si="0"/>
        <v>0</v>
      </c>
      <c r="D7">
        <f t="shared" si="1"/>
        <v>40</v>
      </c>
      <c r="E7">
        <f t="shared" si="2"/>
        <v>880</v>
      </c>
      <c r="F7">
        <v>830</v>
      </c>
      <c r="G7" s="1">
        <v>850</v>
      </c>
      <c r="H7">
        <f t="shared" si="4"/>
        <v>0</v>
      </c>
      <c r="I7">
        <f t="shared" si="5"/>
        <v>20</v>
      </c>
      <c r="J7">
        <f t="shared" si="6"/>
        <v>200</v>
      </c>
      <c r="K7">
        <f t="shared" si="7"/>
        <v>30</v>
      </c>
    </row>
    <row r="8" spans="1:11" ht="12.75">
      <c r="A8" t="s">
        <v>16</v>
      </c>
      <c r="B8" s="1">
        <f>1120+50</f>
        <v>1170</v>
      </c>
      <c r="C8">
        <f t="shared" si="0"/>
        <v>0</v>
      </c>
      <c r="D8">
        <f t="shared" si="1"/>
        <v>20</v>
      </c>
      <c r="E8">
        <f t="shared" si="2"/>
        <v>1080</v>
      </c>
      <c r="F8">
        <f t="shared" si="3"/>
        <v>1060</v>
      </c>
      <c r="G8" s="1">
        <v>1040</v>
      </c>
      <c r="H8">
        <f t="shared" si="4"/>
        <v>20</v>
      </c>
      <c r="I8">
        <f t="shared" si="5"/>
        <v>0</v>
      </c>
      <c r="J8">
        <f t="shared" si="6"/>
        <v>90</v>
      </c>
      <c r="K8">
        <f t="shared" si="7"/>
        <v>14.5</v>
      </c>
    </row>
    <row r="9" spans="1:11" ht="12.75">
      <c r="A9" t="s">
        <v>17</v>
      </c>
      <c r="B9" s="1">
        <f>740+50</f>
        <v>790</v>
      </c>
      <c r="C9">
        <f t="shared" si="0"/>
        <v>20</v>
      </c>
      <c r="D9">
        <f t="shared" si="1"/>
        <v>0</v>
      </c>
      <c r="E9">
        <f t="shared" si="2"/>
        <v>1170</v>
      </c>
      <c r="F9">
        <f t="shared" si="3"/>
        <v>1190</v>
      </c>
      <c r="G9" s="1">
        <v>1150</v>
      </c>
      <c r="H9">
        <f t="shared" si="4"/>
        <v>40</v>
      </c>
      <c r="I9">
        <f t="shared" si="5"/>
        <v>0</v>
      </c>
      <c r="J9">
        <f t="shared" si="6"/>
        <v>380</v>
      </c>
      <c r="K9">
        <f t="shared" si="7"/>
        <v>39</v>
      </c>
    </row>
    <row r="10" spans="1:11" ht="12.75">
      <c r="A10" t="s">
        <v>18</v>
      </c>
      <c r="B10" s="1">
        <f>630+50</f>
        <v>680</v>
      </c>
      <c r="C10">
        <f t="shared" si="0"/>
        <v>40</v>
      </c>
      <c r="D10">
        <f t="shared" si="1"/>
        <v>0</v>
      </c>
      <c r="E10">
        <f t="shared" si="2"/>
        <v>790</v>
      </c>
      <c r="F10">
        <f t="shared" si="3"/>
        <v>830</v>
      </c>
      <c r="G10" s="1">
        <v>720</v>
      </c>
      <c r="H10">
        <f t="shared" si="4"/>
        <v>110</v>
      </c>
      <c r="I10">
        <f t="shared" si="5"/>
        <v>0</v>
      </c>
      <c r="J10">
        <f t="shared" si="6"/>
        <v>110</v>
      </c>
      <c r="K10">
        <f t="shared" si="7"/>
        <v>60.5</v>
      </c>
    </row>
    <row r="11" spans="1:11" ht="12.75">
      <c r="A11" t="s">
        <v>19</v>
      </c>
      <c r="B11" s="1">
        <v>410</v>
      </c>
      <c r="C11">
        <f t="shared" si="0"/>
        <v>110</v>
      </c>
      <c r="D11">
        <f t="shared" si="1"/>
        <v>0</v>
      </c>
      <c r="E11">
        <f t="shared" si="2"/>
        <v>680</v>
      </c>
      <c r="F11">
        <f t="shared" si="3"/>
        <v>790</v>
      </c>
      <c r="G11" s="1">
        <v>640</v>
      </c>
      <c r="H11">
        <f t="shared" si="4"/>
        <v>150</v>
      </c>
      <c r="I11">
        <f t="shared" si="5"/>
        <v>0</v>
      </c>
      <c r="J11">
        <f t="shared" si="6"/>
        <v>270</v>
      </c>
      <c r="K11">
        <f t="shared" si="7"/>
        <v>88.5</v>
      </c>
    </row>
    <row r="12" spans="1:11" ht="12.75">
      <c r="A12" t="s">
        <v>20</v>
      </c>
      <c r="B12" s="1">
        <v>670</v>
      </c>
      <c r="C12">
        <f t="shared" si="0"/>
        <v>150</v>
      </c>
      <c r="D12">
        <f t="shared" si="1"/>
        <v>0</v>
      </c>
      <c r="E12">
        <f t="shared" si="2"/>
        <v>410</v>
      </c>
      <c r="F12">
        <f t="shared" si="3"/>
        <v>560</v>
      </c>
      <c r="G12" s="1">
        <v>570</v>
      </c>
      <c r="H12">
        <f t="shared" si="4"/>
        <v>0</v>
      </c>
      <c r="I12">
        <f t="shared" si="5"/>
        <v>10</v>
      </c>
      <c r="J12">
        <f t="shared" si="6"/>
        <v>260</v>
      </c>
      <c r="K12">
        <f t="shared" si="7"/>
        <v>23</v>
      </c>
    </row>
    <row r="13" spans="1:11" ht="12.75">
      <c r="A13" t="s">
        <v>21</v>
      </c>
      <c r="B13" s="1">
        <v>870</v>
      </c>
      <c r="C13">
        <f t="shared" si="0"/>
        <v>0</v>
      </c>
      <c r="D13">
        <f t="shared" si="1"/>
        <v>10</v>
      </c>
      <c r="E13">
        <f t="shared" si="2"/>
        <v>670</v>
      </c>
      <c r="F13">
        <f t="shared" si="3"/>
        <v>660</v>
      </c>
      <c r="G13" s="1">
        <v>590</v>
      </c>
      <c r="H13">
        <f t="shared" si="4"/>
        <v>70</v>
      </c>
      <c r="I13">
        <f t="shared" si="5"/>
        <v>0</v>
      </c>
      <c r="J13">
        <f t="shared" si="6"/>
        <v>200</v>
      </c>
      <c r="K13">
        <f t="shared" si="7"/>
        <v>45</v>
      </c>
    </row>
    <row r="14" spans="1:11" ht="12.75">
      <c r="A14" t="s">
        <v>22</v>
      </c>
      <c r="B14" s="1">
        <v>1050</v>
      </c>
      <c r="C14">
        <f t="shared" si="0"/>
        <v>70</v>
      </c>
      <c r="D14">
        <f t="shared" si="1"/>
        <v>0</v>
      </c>
      <c r="E14">
        <f t="shared" si="2"/>
        <v>870</v>
      </c>
      <c r="F14">
        <f t="shared" si="3"/>
        <v>940</v>
      </c>
      <c r="G14" s="1">
        <v>880</v>
      </c>
      <c r="H14">
        <f t="shared" si="4"/>
        <v>60</v>
      </c>
      <c r="I14">
        <f t="shared" si="5"/>
        <v>0</v>
      </c>
      <c r="J14">
        <f t="shared" si="6"/>
        <v>180</v>
      </c>
      <c r="K14">
        <f t="shared" si="7"/>
        <v>39</v>
      </c>
    </row>
    <row r="15" spans="1:11" ht="12.75">
      <c r="A15" t="s">
        <v>11</v>
      </c>
      <c r="B15" s="1">
        <v>1050</v>
      </c>
      <c r="C15">
        <f t="shared" si="0"/>
        <v>60</v>
      </c>
      <c r="D15">
        <f t="shared" si="1"/>
        <v>0</v>
      </c>
      <c r="E15">
        <f t="shared" si="2"/>
        <v>1050</v>
      </c>
      <c r="F15">
        <f t="shared" si="3"/>
        <v>1110</v>
      </c>
      <c r="G15" s="1">
        <v>1060</v>
      </c>
      <c r="H15">
        <f t="shared" si="4"/>
        <v>50</v>
      </c>
      <c r="I15">
        <f t="shared" si="5"/>
        <v>0</v>
      </c>
      <c r="J15">
        <f t="shared" si="6"/>
        <v>0</v>
      </c>
      <c r="K15">
        <f t="shared" si="7"/>
        <v>25</v>
      </c>
    </row>
    <row r="17" spans="10:11" ht="12.75">
      <c r="J17" t="s">
        <v>23</v>
      </c>
      <c r="K17" s="2">
        <f>SUM(K4:K15)</f>
        <v>631.5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2009-01-23T14:51:57Z</dcterms:created>
  <dcterms:modified xsi:type="dcterms:W3CDTF">2009-01-23T15:50:55Z</dcterms:modified>
  <cp:category/>
  <cp:version/>
  <cp:contentType/>
  <cp:contentStatus/>
</cp:coreProperties>
</file>